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<sst xmlns="http://schemas.openxmlformats.org/spreadsheetml/2006/main" count="417" uniqueCount="115">
  <si>
    <t>I година</t>
  </si>
  <si>
    <t>ЕСПБ</t>
  </si>
  <si>
    <t>II година</t>
  </si>
  <si>
    <t>Основи економије</t>
  </si>
  <si>
    <t>Теорија и политика цена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</si>
  <si>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</si>
  <si>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</si>
  <si>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</si>
  <si>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</si>
  <si>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</si>
  <si>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</si>
  <si>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</si>
  <si>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</si>
  <si>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</si>
  <si>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</si>
  <si>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</si>
  <si>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</si>
  <si>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</si>
  <si>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</si>
  <si>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</si>
  <si>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</si>
  <si>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</si>
  <si>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</si>
  <si>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</si>
  <si>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</si>
  <si>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</si>
  <si>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</si>
  <si>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</si>
  <si>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</si>
  <si>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</si>
  <si>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</si>
  <si>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</si>
  <si>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</si>
  <si>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</si>
  <si>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</si>
  <si>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</si>
  <si>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</si>
  <si>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</si>
  <si>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</si>
  <si>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</si>
  <si>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</si>
  <si>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</si>
  <si>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</si>
  <si>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</si>
  <si>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</si>
  <si>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</si>
  <si>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</si>
  <si>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</si>
  <si>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- Теорија и политика цена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</si>
  <si>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</si>
  <si>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</si>
  <si>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</si>
  <si>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</si>
  <si>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</si>
  <si>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</si>
  <si>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I рата (30%)</t>
  </si>
  <si>
    <t>Страни језик 2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</si>
  <si>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ОПШТА ЕКОНОМИЈА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</si>
  <si>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ФИНАНСИЈЕ, БЕРЗЕ И БАНКАРСТВО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</si>
  <si>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</si>
  <si>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МЕНАЏМЕНТ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</si>
  <si>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МАРКЕТИНГ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</si>
  <si>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ТУРИЗАМ И ХОТЕЛИЈЕРСТВО</t>
    </r>
  </si>
  <si>
    <t>III година</t>
  </si>
  <si>
    <t>Макроекономска анализа</t>
  </si>
  <si>
    <t>Основе берзанског послов.</t>
  </si>
  <si>
    <t>Монетарне финансије</t>
  </si>
  <si>
    <t>Јавне финансије</t>
  </si>
  <si>
    <t>Привредни развој</t>
  </si>
  <si>
    <t>Комапаративни ек. системи</t>
  </si>
  <si>
    <t xml:space="preserve">Изборни предмет 2 </t>
  </si>
  <si>
    <t>Семинарски рад 4</t>
  </si>
  <si>
    <t>Семинарски рад 5</t>
  </si>
  <si>
    <t>ЕСПБ III година</t>
  </si>
  <si>
    <t>укупно III година</t>
  </si>
  <si>
    <t>- Стратег. менаџмент</t>
  </si>
  <si>
    <t>- Финан. извештавање</t>
  </si>
  <si>
    <t>- Економ. јавног сект.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</si>
  <si>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</si>
  <si>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</si>
  <si>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</si>
  <si>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</si>
  <si>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</si>
  <si>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Менаџ. људ. ресурсима</t>
  </si>
  <si>
    <t>- Ревизија фин. извеш.</t>
  </si>
  <si>
    <t>- Макроекон. анализа</t>
  </si>
  <si>
    <t>- Тржишно комуниц.</t>
  </si>
  <si>
    <t>- Рачуноводс. фин. орг.</t>
  </si>
  <si>
    <t>- Међун. пословање</t>
  </si>
  <si>
    <t>Рачуноводство финанс. организ.</t>
  </si>
  <si>
    <t>Ревизија финанс. извештаја</t>
  </si>
  <si>
    <t>- Јавне финансије</t>
  </si>
  <si>
    <t>- Осигурање</t>
  </si>
  <si>
    <t>- Стратегијски менаџмент</t>
  </si>
  <si>
    <t>Стратегијски менаџмент</t>
  </si>
  <si>
    <t>Менаџмент и маркетинг услуга</t>
  </si>
  <si>
    <t>Менаџмент људским ресурсима</t>
  </si>
  <si>
    <t>Наука о менаџменту</t>
  </si>
  <si>
    <t>Менаџмент квалитетом</t>
  </si>
  <si>
    <t>- Економ. кибернетика</t>
  </si>
  <si>
    <t>- Монетарне финансије</t>
  </si>
  <si>
    <t>- Менаџ. у туриз. и хотел.</t>
  </si>
  <si>
    <t>Понашање потрошача</t>
  </si>
  <si>
    <t>Тржишно комуницирање</t>
  </si>
  <si>
    <t>- Наука о менаџменту</t>
  </si>
  <si>
    <t>- Менаџ. квалитетом</t>
  </si>
  <si>
    <t>Управљ. интег. проц. предузећа</t>
  </si>
  <si>
    <t>Менаџ. у туриз. и хотел.</t>
  </si>
  <si>
    <t>Економика туризма</t>
  </si>
  <si>
    <t>- Привредни развој</t>
  </si>
  <si>
    <t>- Финансијско извешт.</t>
  </si>
  <si>
    <t>САМОФИНАНСИРАЊЕ</t>
  </si>
  <si>
    <t>вредност пренетог ЕСПБ бода</t>
  </si>
  <si>
    <t>вредност првоуписаног ЕСПБ бода</t>
  </si>
  <si>
    <t>2- 7. рата</t>
  </si>
</sst>
</file>

<file path=xl/styles.xml><?xml version="1.0" encoding="utf-8"?>
<styleSheet xmlns="http://schemas.openxmlformats.org/spreadsheetml/2006/main">
  <numFmts count="4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  <numFmt numFmtId="19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3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41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vertical="center" wrapText="1"/>
    </xf>
    <xf numFmtId="0" fontId="27" fillId="0" borderId="0" xfId="0" applyFont="1" applyAlignment="1" applyProtection="1">
      <alignment/>
      <protection/>
    </xf>
    <xf numFmtId="0" fontId="41" fillId="27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vertical="top" wrapText="1"/>
    </xf>
    <xf numFmtId="0" fontId="41" fillId="0" borderId="0" xfId="0" applyFont="1" applyAlignment="1">
      <alignment horizontal="center" vertical="center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174" fontId="23" fillId="0" borderId="0" xfId="0" applyNumberFormat="1" applyFont="1" applyAlignment="1">
      <alignment horizontal="right" vertical="center"/>
    </xf>
    <xf numFmtId="49" fontId="44" fillId="0" borderId="14" xfId="0" applyNumberFormat="1" applyFont="1" applyBorder="1" applyAlignment="1">
      <alignment vertical="center" wrapText="1"/>
    </xf>
    <xf numFmtId="187" fontId="24" fillId="33" borderId="20" xfId="0" applyNumberFormat="1" applyFont="1" applyFill="1" applyBorder="1" applyAlignment="1">
      <alignment horizontal="center" vertical="center" shrinkToFit="1"/>
    </xf>
    <xf numFmtId="187" fontId="24" fillId="0" borderId="20" xfId="0" applyNumberFormat="1" applyFont="1" applyBorder="1" applyAlignment="1">
      <alignment horizontal="center" vertical="center" shrinkToFit="1"/>
    </xf>
    <xf numFmtId="0" fontId="0" fillId="27" borderId="19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9" borderId="15" xfId="0" applyFont="1" applyFill="1" applyBorder="1" applyAlignment="1">
      <alignment horizontal="justify" vertical="center" wrapTex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15" xfId="0" applyFont="1" applyFill="1" applyBorder="1" applyAlignment="1">
      <alignment horizontal="justify" vertical="center" wrapText="1"/>
    </xf>
    <xf numFmtId="0" fontId="0" fillId="14" borderId="15" xfId="0" applyFont="1" applyFill="1" applyBorder="1" applyAlignment="1">
      <alignment horizontal="center" vertical="center" wrapText="1"/>
    </xf>
    <xf numFmtId="0" fontId="41" fillId="9" borderId="20" xfId="0" applyFont="1" applyFill="1" applyBorder="1" applyAlignment="1">
      <alignment horizontal="center" vertical="center" wrapText="1"/>
    </xf>
    <xf numFmtId="0" fontId="41" fillId="14" borderId="17" xfId="0" applyFont="1" applyFill="1" applyBorder="1" applyAlignment="1">
      <alignment horizontal="center" vertical="center" wrapText="1"/>
    </xf>
    <xf numFmtId="181" fontId="23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1" fontId="24" fillId="0" borderId="20" xfId="0" applyNumberFormat="1" applyFont="1" applyBorder="1" applyAlignment="1">
      <alignment horizontal="center" vertical="center"/>
    </xf>
    <xf numFmtId="0" fontId="45" fillId="34" borderId="23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1" fillId="0" borderId="23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187" fontId="46" fillId="0" borderId="23" xfId="0" applyNumberFormat="1" applyFont="1" applyBorder="1" applyAlignment="1">
      <alignment horizontal="center" vertical="center" shrinkToFit="1"/>
    </xf>
    <xf numFmtId="187" fontId="46" fillId="0" borderId="21" xfId="0" applyNumberFormat="1" applyFont="1" applyBorder="1" applyAlignment="1">
      <alignment horizontal="center" vertical="center" shrinkToFit="1"/>
    </xf>
    <xf numFmtId="187" fontId="46" fillId="0" borderId="10" xfId="0" applyNumberFormat="1" applyFont="1" applyBorder="1" applyAlignment="1">
      <alignment horizontal="center" vertical="center" shrinkToFit="1"/>
    </xf>
    <xf numFmtId="0" fontId="44" fillId="0" borderId="15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1" fillId="0" borderId="12" xfId="0" applyFont="1" applyBorder="1" applyAlignment="1">
      <alignment horizontal="right" vertical="center" wrapText="1"/>
    </xf>
    <xf numFmtId="0" fontId="41" fillId="0" borderId="15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22" xfId="0" applyFont="1" applyBorder="1" applyAlignment="1">
      <alignment horizontal="right"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44" fillId="0" borderId="0" xfId="0" applyNumberFormat="1" applyFont="1" applyAlignment="1">
      <alignment vertical="center" wrapText="1"/>
    </xf>
    <xf numFmtId="49" fontId="44" fillId="0" borderId="11" xfId="0" applyNumberFormat="1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87" fontId="46" fillId="0" borderId="23" xfId="0" applyNumberFormat="1" applyFont="1" applyBorder="1" applyAlignment="1">
      <alignment horizontal="center" vertical="center" wrapText="1"/>
    </xf>
    <xf numFmtId="187" fontId="46" fillId="0" borderId="10" xfId="0" applyNumberFormat="1" applyFont="1" applyBorder="1" applyAlignment="1">
      <alignment horizontal="center" vertical="center" wrapText="1"/>
    </xf>
    <xf numFmtId="0" fontId="41" fillId="0" borderId="17" xfId="0" applyFont="1" applyBorder="1" applyAlignment="1">
      <alignment horizontal="right" vertical="center" wrapText="1"/>
    </xf>
    <xf numFmtId="0" fontId="44" fillId="0" borderId="12" xfId="0" applyFont="1" applyBorder="1" applyAlignment="1">
      <alignment vertical="center" wrapText="1"/>
    </xf>
    <xf numFmtId="0" fontId="47" fillId="27" borderId="23" xfId="0" applyFont="1" applyFill="1" applyBorder="1" applyAlignment="1">
      <alignment horizontal="center" vertical="center" wrapText="1"/>
    </xf>
    <xf numFmtId="0" fontId="47" fillId="27" borderId="21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0" fontId="44" fillId="0" borderId="14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181" fontId="41" fillId="14" borderId="23" xfId="0" applyNumberFormat="1" applyFont="1" applyFill="1" applyBorder="1" applyAlignment="1">
      <alignment horizontal="center" vertical="center"/>
    </xf>
    <xf numFmtId="181" fontId="41" fillId="14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181" fontId="41" fillId="9" borderId="23" xfId="0" applyNumberFormat="1" applyFont="1" applyFill="1" applyBorder="1" applyAlignment="1">
      <alignment horizontal="center" vertical="center"/>
    </xf>
    <xf numFmtId="181" fontId="41" fillId="9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 wrapText="1"/>
    </xf>
    <xf numFmtId="0" fontId="43" fillId="0" borderId="13" xfId="0" applyFont="1" applyBorder="1" applyAlignment="1">
      <alignment vertical="center" wrapText="1"/>
    </xf>
    <xf numFmtId="0" fontId="41" fillId="0" borderId="19" xfId="0" applyFont="1" applyBorder="1" applyAlignment="1">
      <alignment horizontal="right"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4" fillId="0" borderId="19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44" fillId="0" borderId="12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92D050"/>
        </patternFill>
      </fill>
      <border/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X31"/>
  <sheetViews>
    <sheetView tabSelected="1"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5" width="5.7109375" style="0" bestFit="1" customWidth="1"/>
    <col min="6" max="6" width="24.28125" style="0" customWidth="1"/>
    <col min="7" max="7" width="4.421875" style="0" customWidth="1"/>
    <col min="8" max="9" width="6.57421875" style="0" customWidth="1"/>
    <col min="10" max="10" width="5.7109375" style="0" bestFit="1" customWidth="1"/>
    <col min="11" max="11" width="19.8515625" style="0" customWidth="1"/>
    <col min="12" max="12" width="8.57421875" style="0" customWidth="1"/>
    <col min="13" max="13" width="6.57421875" style="0" customWidth="1"/>
    <col min="14" max="14" width="7.00390625" style="0" customWidth="1"/>
    <col min="15" max="15" width="1.7109375" style="0" customWidth="1"/>
    <col min="16" max="16" width="16.00390625" style="0" customWidth="1"/>
    <col min="17" max="17" width="11.57421875" style="0" customWidth="1"/>
    <col min="18" max="18" width="10.8515625" style="0" customWidth="1"/>
    <col min="19" max="19" width="21.8515625" style="0" customWidth="1"/>
  </cols>
  <sheetData>
    <row r="1" ht="15.75" customHeight="1" thickBot="1"/>
    <row r="2" spans="2:14" ht="16.5" customHeight="1" thickBot="1">
      <c r="B2" s="54" t="s">
        <v>57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ht="15.75" customHeight="1" thickBot="1"/>
    <row r="4" spans="2:19" ht="15.75" customHeight="1" thickBot="1">
      <c r="B4" s="64" t="s">
        <v>0</v>
      </c>
      <c r="C4" s="65"/>
      <c r="D4" s="65"/>
      <c r="E4" s="66"/>
      <c r="F4" s="64" t="s">
        <v>2</v>
      </c>
      <c r="G4" s="65"/>
      <c r="H4" s="65"/>
      <c r="I4" s="65"/>
      <c r="J4" s="66"/>
      <c r="K4" s="59" t="s">
        <v>63</v>
      </c>
      <c r="L4" s="60"/>
      <c r="M4" s="60"/>
      <c r="N4" s="61"/>
      <c r="P4" s="97" t="s">
        <v>112</v>
      </c>
      <c r="Q4" s="97"/>
      <c r="R4" s="97" t="s">
        <v>113</v>
      </c>
      <c r="S4" s="97"/>
    </row>
    <row r="5" spans="2:19" ht="16.5" customHeight="1" thickBot="1">
      <c r="B5" s="88" t="s">
        <v>24</v>
      </c>
      <c r="C5" s="89"/>
      <c r="D5" s="37"/>
      <c r="E5" s="1" t="s">
        <v>1</v>
      </c>
      <c r="F5" s="88" t="s">
        <v>24</v>
      </c>
      <c r="G5" s="89"/>
      <c r="H5" s="37"/>
      <c r="I5" s="41"/>
      <c r="J5" s="1" t="s">
        <v>1</v>
      </c>
      <c r="K5" s="88" t="s">
        <v>24</v>
      </c>
      <c r="L5" s="89"/>
      <c r="M5" s="45"/>
      <c r="N5" s="29" t="s">
        <v>1</v>
      </c>
      <c r="P5" s="102">
        <v>1280</v>
      </c>
      <c r="Q5" s="103"/>
      <c r="R5" s="98">
        <v>1600</v>
      </c>
      <c r="S5" s="99"/>
    </row>
    <row r="6" spans="2:24" ht="15.75" customHeight="1">
      <c r="B6" s="104" t="s">
        <v>3</v>
      </c>
      <c r="C6" s="101"/>
      <c r="D6" s="38"/>
      <c r="E6" s="8">
        <v>7</v>
      </c>
      <c r="F6" s="101" t="s">
        <v>4</v>
      </c>
      <c r="G6" s="101"/>
      <c r="H6" s="38"/>
      <c r="I6" s="42"/>
      <c r="J6" s="2">
        <v>7</v>
      </c>
      <c r="K6" s="104" t="s">
        <v>64</v>
      </c>
      <c r="L6" s="101"/>
      <c r="M6" s="42"/>
      <c r="N6" s="2">
        <v>7</v>
      </c>
      <c r="O6" s="10" t="b">
        <v>0</v>
      </c>
      <c r="P6" s="10">
        <f aca="true" t="shared" si="0" ref="P6:P14">IF(O6,E6,0)</f>
        <v>0</v>
      </c>
      <c r="Q6" s="10" t="b">
        <v>0</v>
      </c>
      <c r="R6" s="10">
        <f aca="true" t="shared" si="1" ref="R6:R15">IF(Q6,J6,0)</f>
        <v>0</v>
      </c>
      <c r="S6" s="35" t="b">
        <v>0</v>
      </c>
      <c r="T6" s="10">
        <f>IF(S6,J6,0)</f>
        <v>0</v>
      </c>
      <c r="U6" s="35" t="b">
        <v>0</v>
      </c>
      <c r="V6" s="10">
        <f aca="true" t="shared" si="2" ref="V6:V15">IF(U6,N6,0)</f>
        <v>0</v>
      </c>
      <c r="W6" s="35"/>
      <c r="X6" s="35"/>
    </row>
    <row r="7" spans="2:24" ht="15.75" customHeight="1">
      <c r="B7" s="62" t="s">
        <v>5</v>
      </c>
      <c r="C7" s="63"/>
      <c r="D7" s="39"/>
      <c r="E7" s="2">
        <v>8</v>
      </c>
      <c r="F7" s="63" t="s">
        <v>6</v>
      </c>
      <c r="G7" s="63"/>
      <c r="H7" s="39"/>
      <c r="I7" s="43"/>
      <c r="J7" s="2">
        <v>7</v>
      </c>
      <c r="K7" s="62" t="s">
        <v>65</v>
      </c>
      <c r="L7" s="63"/>
      <c r="M7" s="43"/>
      <c r="N7" s="2">
        <v>7</v>
      </c>
      <c r="O7" s="10" t="b">
        <v>0</v>
      </c>
      <c r="P7" s="10">
        <f t="shared" si="0"/>
        <v>0</v>
      </c>
      <c r="Q7" s="10" t="b">
        <v>0</v>
      </c>
      <c r="R7" s="10">
        <f t="shared" si="1"/>
        <v>0</v>
      </c>
      <c r="S7" s="35" t="b">
        <v>0</v>
      </c>
      <c r="T7" s="10">
        <f aca="true" t="shared" si="3" ref="T7:T15">IF(S7,J7,0)</f>
        <v>0</v>
      </c>
      <c r="U7" s="36" t="b">
        <v>0</v>
      </c>
      <c r="V7" s="10">
        <f t="shared" si="2"/>
        <v>0</v>
      </c>
      <c r="W7" s="35"/>
      <c r="X7" s="35"/>
    </row>
    <row r="8" spans="2:24" ht="15.75" customHeight="1">
      <c r="B8" s="62" t="s">
        <v>7</v>
      </c>
      <c r="C8" s="63"/>
      <c r="D8" s="39"/>
      <c r="E8" s="2">
        <v>7</v>
      </c>
      <c r="F8" s="63" t="s">
        <v>8</v>
      </c>
      <c r="G8" s="63"/>
      <c r="H8" s="39"/>
      <c r="I8" s="43"/>
      <c r="J8" s="2">
        <v>7</v>
      </c>
      <c r="K8" s="62" t="s">
        <v>66</v>
      </c>
      <c r="L8" s="63"/>
      <c r="M8" s="43"/>
      <c r="N8" s="2">
        <v>7</v>
      </c>
      <c r="O8" s="10" t="b">
        <v>0</v>
      </c>
      <c r="P8" s="10">
        <f t="shared" si="0"/>
        <v>0</v>
      </c>
      <c r="Q8" s="10" t="b">
        <v>0</v>
      </c>
      <c r="R8" s="10">
        <f t="shared" si="1"/>
        <v>0</v>
      </c>
      <c r="S8" s="35" t="b">
        <v>0</v>
      </c>
      <c r="T8" s="10">
        <f t="shared" si="3"/>
        <v>0</v>
      </c>
      <c r="U8" s="35" t="b">
        <v>0</v>
      </c>
      <c r="V8" s="10">
        <f t="shared" si="2"/>
        <v>0</v>
      </c>
      <c r="W8" s="35"/>
      <c r="X8" s="35"/>
    </row>
    <row r="9" spans="2:24" ht="15.75" customHeight="1">
      <c r="B9" s="62" t="s">
        <v>9</v>
      </c>
      <c r="C9" s="63"/>
      <c r="D9" s="39"/>
      <c r="E9" s="2">
        <v>7</v>
      </c>
      <c r="F9" s="63" t="s">
        <v>10</v>
      </c>
      <c r="G9" s="63"/>
      <c r="H9" s="39"/>
      <c r="I9" s="43"/>
      <c r="J9" s="2">
        <v>8</v>
      </c>
      <c r="K9" s="62" t="s">
        <v>67</v>
      </c>
      <c r="L9" s="63"/>
      <c r="M9" s="43"/>
      <c r="N9" s="2">
        <v>7</v>
      </c>
      <c r="O9" s="10" t="b">
        <v>0</v>
      </c>
      <c r="P9" s="10">
        <f t="shared" si="0"/>
        <v>0</v>
      </c>
      <c r="Q9" s="10" t="b">
        <v>0</v>
      </c>
      <c r="R9" s="10">
        <f t="shared" si="1"/>
        <v>0</v>
      </c>
      <c r="S9" s="35" t="b">
        <v>0</v>
      </c>
      <c r="T9" s="10">
        <f t="shared" si="3"/>
        <v>0</v>
      </c>
      <c r="U9" s="35" t="b">
        <v>0</v>
      </c>
      <c r="V9" s="10">
        <f t="shared" si="2"/>
        <v>0</v>
      </c>
      <c r="W9" s="35"/>
      <c r="X9" s="35"/>
    </row>
    <row r="10" spans="2:24" ht="15.75" customHeight="1">
      <c r="B10" s="62" t="s">
        <v>11</v>
      </c>
      <c r="C10" s="63"/>
      <c r="D10" s="39"/>
      <c r="E10" s="2">
        <v>8</v>
      </c>
      <c r="F10" s="63" t="s">
        <v>12</v>
      </c>
      <c r="G10" s="63"/>
      <c r="H10" s="39"/>
      <c r="I10" s="43"/>
      <c r="J10" s="2">
        <v>7</v>
      </c>
      <c r="K10" s="62" t="s">
        <v>68</v>
      </c>
      <c r="L10" s="63"/>
      <c r="M10" s="43"/>
      <c r="N10" s="2">
        <v>7</v>
      </c>
      <c r="O10" s="10" t="b">
        <v>0</v>
      </c>
      <c r="P10" s="10">
        <f t="shared" si="0"/>
        <v>0</v>
      </c>
      <c r="Q10" s="10" t="b">
        <v>0</v>
      </c>
      <c r="R10" s="10">
        <f t="shared" si="1"/>
        <v>0</v>
      </c>
      <c r="S10" s="35" t="b">
        <v>0</v>
      </c>
      <c r="T10" s="10">
        <f t="shared" si="3"/>
        <v>0</v>
      </c>
      <c r="U10" s="35" t="b">
        <v>0</v>
      </c>
      <c r="V10" s="10">
        <f t="shared" si="2"/>
        <v>0</v>
      </c>
      <c r="W10" s="35"/>
      <c r="X10" s="35"/>
    </row>
    <row r="11" spans="2:24" ht="15.75" customHeight="1">
      <c r="B11" s="62" t="s">
        <v>13</v>
      </c>
      <c r="C11" s="63"/>
      <c r="D11" s="39"/>
      <c r="E11" s="2">
        <v>8</v>
      </c>
      <c r="F11" s="63" t="s">
        <v>56</v>
      </c>
      <c r="G11" s="63"/>
      <c r="H11" s="39"/>
      <c r="I11" s="43"/>
      <c r="J11" s="2">
        <v>7</v>
      </c>
      <c r="K11" s="62" t="s">
        <v>69</v>
      </c>
      <c r="L11" s="63"/>
      <c r="M11" s="43"/>
      <c r="N11" s="2">
        <v>7</v>
      </c>
      <c r="O11" s="10" t="b">
        <v>0</v>
      </c>
      <c r="P11" s="10">
        <f t="shared" si="0"/>
        <v>0</v>
      </c>
      <c r="Q11" s="10" t="b">
        <v>0</v>
      </c>
      <c r="R11" s="10">
        <f t="shared" si="1"/>
        <v>0</v>
      </c>
      <c r="S11" s="35" t="b">
        <v>0</v>
      </c>
      <c r="T11" s="10">
        <f t="shared" si="3"/>
        <v>0</v>
      </c>
      <c r="U11" s="35" t="b">
        <v>0</v>
      </c>
      <c r="V11" s="10">
        <f t="shared" si="2"/>
        <v>0</v>
      </c>
      <c r="W11" s="35"/>
      <c r="X11" s="35"/>
    </row>
    <row r="12" spans="2:24" ht="15.75" customHeight="1">
      <c r="B12" s="62" t="s">
        <v>25</v>
      </c>
      <c r="C12" s="63"/>
      <c r="D12" s="39"/>
      <c r="E12" s="2">
        <v>7</v>
      </c>
      <c r="F12" s="63" t="s">
        <v>26</v>
      </c>
      <c r="G12" s="63"/>
      <c r="H12" s="39"/>
      <c r="I12" s="43"/>
      <c r="J12" s="2">
        <v>7</v>
      </c>
      <c r="K12" s="78" t="s">
        <v>26</v>
      </c>
      <c r="L12" s="79"/>
      <c r="M12" s="43"/>
      <c r="N12" s="2">
        <v>7</v>
      </c>
      <c r="O12" s="10" t="b">
        <v>0</v>
      </c>
      <c r="P12" s="10">
        <f t="shared" si="0"/>
        <v>0</v>
      </c>
      <c r="Q12" s="10" t="b">
        <v>0</v>
      </c>
      <c r="R12" s="10">
        <f t="shared" si="1"/>
        <v>0</v>
      </c>
      <c r="S12" s="35" t="b">
        <v>0</v>
      </c>
      <c r="T12" s="10">
        <f t="shared" si="3"/>
        <v>0</v>
      </c>
      <c r="U12" s="35" t="b">
        <v>0</v>
      </c>
      <c r="V12" s="10">
        <f t="shared" si="2"/>
        <v>0</v>
      </c>
      <c r="W12" s="35"/>
      <c r="X12" s="35"/>
    </row>
    <row r="13" spans="2:24" ht="15.75" customHeight="1">
      <c r="B13" s="62" t="s">
        <v>26</v>
      </c>
      <c r="C13" s="63"/>
      <c r="D13" s="39"/>
      <c r="E13" s="2">
        <v>7</v>
      </c>
      <c r="F13" s="63" t="s">
        <v>31</v>
      </c>
      <c r="G13" s="63"/>
      <c r="H13" s="39"/>
      <c r="I13" s="43"/>
      <c r="J13" s="2">
        <v>7</v>
      </c>
      <c r="K13" s="62" t="s">
        <v>70</v>
      </c>
      <c r="L13" s="63"/>
      <c r="M13" s="43"/>
      <c r="N13" s="2">
        <v>7</v>
      </c>
      <c r="O13" s="10" t="b">
        <v>0</v>
      </c>
      <c r="P13" s="10">
        <f t="shared" si="0"/>
        <v>0</v>
      </c>
      <c r="Q13" s="10" t="b">
        <v>0</v>
      </c>
      <c r="R13" s="10">
        <f t="shared" si="1"/>
        <v>0</v>
      </c>
      <c r="S13" s="35" t="b">
        <v>0</v>
      </c>
      <c r="T13" s="10">
        <f t="shared" si="3"/>
        <v>0</v>
      </c>
      <c r="U13" s="35" t="b">
        <v>0</v>
      </c>
      <c r="V13" s="10">
        <f t="shared" si="2"/>
        <v>0</v>
      </c>
      <c r="W13" s="35"/>
      <c r="X13" s="35"/>
    </row>
    <row r="14" spans="2:24" ht="15.75" customHeight="1">
      <c r="B14" s="62" t="s">
        <v>14</v>
      </c>
      <c r="C14" s="63"/>
      <c r="D14" s="39"/>
      <c r="E14" s="2">
        <v>1</v>
      </c>
      <c r="F14" s="63" t="s">
        <v>15</v>
      </c>
      <c r="G14" s="63"/>
      <c r="H14" s="39"/>
      <c r="I14" s="43"/>
      <c r="J14" s="2">
        <v>1.5</v>
      </c>
      <c r="K14" s="62" t="s">
        <v>71</v>
      </c>
      <c r="L14" s="63"/>
      <c r="M14" s="43"/>
      <c r="N14" s="2">
        <v>2</v>
      </c>
      <c r="O14" s="10" t="b">
        <v>0</v>
      </c>
      <c r="P14" s="10">
        <f t="shared" si="0"/>
        <v>0</v>
      </c>
      <c r="Q14" s="10" t="b">
        <v>0</v>
      </c>
      <c r="R14" s="10">
        <f t="shared" si="1"/>
        <v>0</v>
      </c>
      <c r="S14" s="35" t="b">
        <v>0</v>
      </c>
      <c r="T14" s="10">
        <f t="shared" si="3"/>
        <v>0</v>
      </c>
      <c r="U14" s="35" t="b">
        <v>0</v>
      </c>
      <c r="V14" s="10">
        <f t="shared" si="2"/>
        <v>0</v>
      </c>
      <c r="W14" s="35"/>
      <c r="X14" s="35"/>
    </row>
    <row r="15" spans="2:24" ht="15.75" customHeight="1" thickBot="1">
      <c r="B15" s="74"/>
      <c r="C15" s="75"/>
      <c r="D15" s="75"/>
      <c r="E15" s="12"/>
      <c r="F15" s="100" t="s">
        <v>16</v>
      </c>
      <c r="G15" s="100"/>
      <c r="H15" s="40"/>
      <c r="I15" s="44"/>
      <c r="J15" s="2">
        <v>1.5</v>
      </c>
      <c r="K15" s="62" t="s">
        <v>72</v>
      </c>
      <c r="L15" s="63"/>
      <c r="M15" s="44"/>
      <c r="N15" s="2">
        <v>2</v>
      </c>
      <c r="O15" s="10"/>
      <c r="P15" s="10">
        <f>SUM(P6:P14)</f>
        <v>0</v>
      </c>
      <c r="Q15" s="10" t="b">
        <v>0</v>
      </c>
      <c r="R15" s="10">
        <f t="shared" si="1"/>
        <v>0</v>
      </c>
      <c r="S15" s="35" t="b">
        <v>0</v>
      </c>
      <c r="T15" s="10">
        <f t="shared" si="3"/>
        <v>0</v>
      </c>
      <c r="U15" s="35" t="b">
        <v>0</v>
      </c>
      <c r="V15" s="10">
        <f t="shared" si="2"/>
        <v>0</v>
      </c>
      <c r="W15" s="35"/>
      <c r="X15" s="35"/>
    </row>
    <row r="16" spans="2:21" ht="15.75" customHeight="1" thickBot="1">
      <c r="B16" s="90" t="s">
        <v>27</v>
      </c>
      <c r="C16" s="91"/>
      <c r="D16" s="92"/>
      <c r="E16" s="11">
        <f>SUM(P6:P14)</f>
        <v>0</v>
      </c>
      <c r="F16" s="76" t="s">
        <v>32</v>
      </c>
      <c r="G16" s="77"/>
      <c r="H16" s="46">
        <f>SUM(R6:R15)</f>
        <v>0</v>
      </c>
      <c r="I16" s="47">
        <f>SUM(T6:T15)</f>
        <v>0</v>
      </c>
      <c r="J16" s="7">
        <f>SUM(R6:R15)+SUM(T6:T15)</f>
        <v>0</v>
      </c>
      <c r="K16" s="76" t="s">
        <v>73</v>
      </c>
      <c r="L16" s="77"/>
      <c r="M16" s="86"/>
      <c r="N16" s="7">
        <f>SUM(V6:V15)</f>
        <v>0</v>
      </c>
      <c r="O16" s="18"/>
      <c r="P16" s="21" t="s">
        <v>53</v>
      </c>
      <c r="Q16" s="18"/>
      <c r="R16" s="10">
        <f>SUM(R6:R15)</f>
        <v>0</v>
      </c>
      <c r="S16" s="19"/>
      <c r="T16" s="31"/>
      <c r="U16" s="19"/>
    </row>
    <row r="17" spans="2:21" ht="15.75" customHeight="1" thickBot="1">
      <c r="B17" s="90" t="s">
        <v>28</v>
      </c>
      <c r="C17" s="91"/>
      <c r="D17" s="69">
        <f>E16*$P$5</f>
        <v>0</v>
      </c>
      <c r="E17" s="71"/>
      <c r="F17" s="74" t="s">
        <v>33</v>
      </c>
      <c r="G17" s="106"/>
      <c r="H17" s="69">
        <f>SUM(R6:R15)*$P$5+SUM(T6:T15)*$R$5</f>
        <v>0</v>
      </c>
      <c r="I17" s="70"/>
      <c r="J17" s="71"/>
      <c r="K17" s="74" t="s">
        <v>74</v>
      </c>
      <c r="L17" s="75"/>
      <c r="M17" s="84">
        <f>N16*$R$5</f>
        <v>0</v>
      </c>
      <c r="N17" s="85"/>
      <c r="O17" s="19"/>
      <c r="P17" s="22">
        <f>E16+J16+N16</f>
        <v>0</v>
      </c>
      <c r="Q17" s="19"/>
      <c r="T17" s="19"/>
      <c r="U17" s="19"/>
    </row>
    <row r="18" spans="2:21" ht="15" customHeight="1" thickBot="1">
      <c r="B18" s="105" t="s">
        <v>17</v>
      </c>
      <c r="C18" s="95"/>
      <c r="D18" s="95"/>
      <c r="E18" s="96"/>
      <c r="F18" s="4" t="s">
        <v>17</v>
      </c>
      <c r="G18" s="95" t="s">
        <v>22</v>
      </c>
      <c r="H18" s="95"/>
      <c r="I18" s="95"/>
      <c r="J18" s="96"/>
      <c r="K18" s="30" t="s">
        <v>17</v>
      </c>
      <c r="L18" s="57" t="s">
        <v>22</v>
      </c>
      <c r="M18" s="57"/>
      <c r="N18" s="58"/>
      <c r="O18" s="19"/>
      <c r="P18" s="19"/>
      <c r="Q18" s="19"/>
      <c r="T18" s="19"/>
      <c r="U18" s="19"/>
    </row>
    <row r="19" spans="2:20" ht="15" customHeight="1" thickBot="1">
      <c r="B19" s="93" t="s">
        <v>18</v>
      </c>
      <c r="C19" s="94"/>
      <c r="D19" s="94"/>
      <c r="E19" s="83"/>
      <c r="F19" s="5" t="s">
        <v>21</v>
      </c>
      <c r="G19" s="82" t="s">
        <v>23</v>
      </c>
      <c r="H19" s="82"/>
      <c r="I19" s="82"/>
      <c r="J19" s="83"/>
      <c r="K19" s="26" t="s">
        <v>75</v>
      </c>
      <c r="L19" s="80" t="s">
        <v>76</v>
      </c>
      <c r="M19" s="80"/>
      <c r="N19" s="81"/>
      <c r="O19" s="19"/>
      <c r="P19" s="21" t="s">
        <v>54</v>
      </c>
      <c r="Q19" s="23"/>
      <c r="R19" s="25" t="s">
        <v>55</v>
      </c>
      <c r="S19" s="27">
        <f>ROUND($P$20*0.3,0)</f>
        <v>0</v>
      </c>
      <c r="T19" s="19"/>
    </row>
    <row r="20" spans="2:20" ht="15" customHeight="1" thickBot="1">
      <c r="B20" s="93" t="s">
        <v>19</v>
      </c>
      <c r="C20" s="94"/>
      <c r="D20" s="94"/>
      <c r="E20" s="83"/>
      <c r="F20" s="5" t="s">
        <v>29</v>
      </c>
      <c r="G20" s="80" t="s">
        <v>30</v>
      </c>
      <c r="H20" s="80"/>
      <c r="I20" s="80"/>
      <c r="J20" s="81"/>
      <c r="K20" s="26" t="s">
        <v>77</v>
      </c>
      <c r="L20" s="82" t="s">
        <v>78</v>
      </c>
      <c r="M20" s="82"/>
      <c r="N20" s="83"/>
      <c r="O20" s="19"/>
      <c r="P20" s="28">
        <f>ROUND(D17+H17+M17,0)</f>
        <v>0</v>
      </c>
      <c r="Q20" s="24"/>
      <c r="R20" s="48" t="s">
        <v>114</v>
      </c>
      <c r="S20" s="27">
        <f>ROUND($P$20*0.1,0)</f>
        <v>0</v>
      </c>
      <c r="T20" s="19"/>
    </row>
    <row r="21" spans="2:20" ht="15.75" customHeight="1" thickBot="1">
      <c r="B21" s="87" t="s">
        <v>20</v>
      </c>
      <c r="C21" s="72"/>
      <c r="D21" s="72"/>
      <c r="E21" s="73"/>
      <c r="F21" s="6"/>
      <c r="G21" s="67"/>
      <c r="H21" s="67"/>
      <c r="I21" s="67"/>
      <c r="J21" s="68"/>
      <c r="K21" s="3"/>
      <c r="L21" s="72" t="s">
        <v>79</v>
      </c>
      <c r="M21" s="72"/>
      <c r="N21" s="73"/>
      <c r="O21" s="19"/>
      <c r="P21" s="19"/>
      <c r="Q21" s="19"/>
      <c r="R21" s="49" t="str">
        <f>"последња, 8. рата"</f>
        <v>последња, 8. рата</v>
      </c>
      <c r="S21" s="27">
        <f>P20-S19-6*S20</f>
        <v>0</v>
      </c>
      <c r="T21" s="19"/>
    </row>
    <row r="22" spans="12:20" ht="15.75" thickBot="1">
      <c r="L22" s="31"/>
      <c r="O22" s="19"/>
      <c r="P22" s="19"/>
      <c r="Q22" s="19"/>
      <c r="R22" s="19"/>
      <c r="S22" s="19"/>
      <c r="T22" s="19"/>
    </row>
    <row r="23" spans="2:14" ht="21.75" thickBot="1">
      <c r="B23" s="51" t="s">
        <v>111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</row>
    <row r="24" ht="15">
      <c r="L24" s="31"/>
    </row>
    <row r="25" ht="15">
      <c r="L25" s="31"/>
    </row>
    <row r="26" ht="15">
      <c r="L26" s="31"/>
    </row>
    <row r="27" ht="15">
      <c r="L27" s="31"/>
    </row>
    <row r="28" ht="15">
      <c r="L28" s="31"/>
    </row>
    <row r="29" ht="15">
      <c r="L29" s="31"/>
    </row>
    <row r="30" ht="15">
      <c r="L30" s="31"/>
    </row>
    <row r="31" ht="15">
      <c r="L31" s="31"/>
    </row>
  </sheetData>
  <sheetProtection/>
  <mergeCells count="63">
    <mergeCell ref="B18:E18"/>
    <mergeCell ref="B9:C9"/>
    <mergeCell ref="F17:G17"/>
    <mergeCell ref="B7:C7"/>
    <mergeCell ref="B5:C5"/>
    <mergeCell ref="B6:C6"/>
    <mergeCell ref="P4:Q4"/>
    <mergeCell ref="F8:G8"/>
    <mergeCell ref="F9:G9"/>
    <mergeCell ref="F10:G10"/>
    <mergeCell ref="P5:Q5"/>
    <mergeCell ref="K5:L5"/>
    <mergeCell ref="K6:L6"/>
    <mergeCell ref="K7:L7"/>
    <mergeCell ref="K9:L9"/>
    <mergeCell ref="K10:L10"/>
    <mergeCell ref="B20:E20"/>
    <mergeCell ref="G18:J18"/>
    <mergeCell ref="G19:J19"/>
    <mergeCell ref="B19:E19"/>
    <mergeCell ref="B10:C10"/>
    <mergeCell ref="R4:S4"/>
    <mergeCell ref="R5:S5"/>
    <mergeCell ref="F14:G14"/>
    <mergeCell ref="F15:G15"/>
    <mergeCell ref="F6:G6"/>
    <mergeCell ref="B21:E21"/>
    <mergeCell ref="B15:D15"/>
    <mergeCell ref="B14:C14"/>
    <mergeCell ref="F7:G7"/>
    <mergeCell ref="F11:G11"/>
    <mergeCell ref="F5:G5"/>
    <mergeCell ref="B17:C17"/>
    <mergeCell ref="D17:E17"/>
    <mergeCell ref="B16:D16"/>
    <mergeCell ref="B8:C8"/>
    <mergeCell ref="F4:J4"/>
    <mergeCell ref="F12:G12"/>
    <mergeCell ref="F13:G13"/>
    <mergeCell ref="G20:J20"/>
    <mergeCell ref="K16:M16"/>
    <mergeCell ref="K8:L8"/>
    <mergeCell ref="K14:L14"/>
    <mergeCell ref="G21:J21"/>
    <mergeCell ref="H17:J17"/>
    <mergeCell ref="L21:N21"/>
    <mergeCell ref="K17:L17"/>
    <mergeCell ref="K11:L11"/>
    <mergeCell ref="F16:G16"/>
    <mergeCell ref="K12:L12"/>
    <mergeCell ref="L19:N19"/>
    <mergeCell ref="L20:N20"/>
    <mergeCell ref="M17:N17"/>
    <mergeCell ref="B23:N23"/>
    <mergeCell ref="B2:N2"/>
    <mergeCell ref="L18:N18"/>
    <mergeCell ref="K4:N4"/>
    <mergeCell ref="K13:L13"/>
    <mergeCell ref="K15:L15"/>
    <mergeCell ref="B4:E4"/>
    <mergeCell ref="B11:C11"/>
    <mergeCell ref="B12:C12"/>
    <mergeCell ref="B13:C13"/>
  </mergeCells>
  <conditionalFormatting sqref="P17">
    <cfRule type="cellIs" priority="2" dxfId="18" operator="lessThan" stopIfTrue="1">
      <formula>37</formula>
    </cfRule>
    <cfRule type="cellIs" priority="3" dxfId="19" operator="greaterThan" stopIfTrue="1">
      <formula>36</formula>
    </cfRule>
  </conditionalFormatting>
  <conditionalFormatting sqref="J16">
    <cfRule type="cellIs" priority="1" dxfId="20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Z43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5" width="5.7109375" style="0" bestFit="1" customWidth="1"/>
    <col min="6" max="6" width="23.28125" style="0" bestFit="1" customWidth="1"/>
    <col min="7" max="9" width="5.7109375" style="0" customWidth="1"/>
    <col min="10" max="10" width="5.7109375" style="0" bestFit="1" customWidth="1"/>
    <col min="11" max="11" width="22.57421875" style="0" bestFit="1" customWidth="1"/>
    <col min="12" max="12" width="7.421875" style="0" customWidth="1"/>
    <col min="13" max="13" width="6.57421875" style="0" customWidth="1"/>
    <col min="14" max="14" width="7.00390625" style="0" customWidth="1"/>
    <col min="15" max="15" width="1.7109375" style="0" customWidth="1"/>
    <col min="16" max="16" width="17.7109375" style="0" customWidth="1"/>
    <col min="17" max="17" width="9.28125" style="0" customWidth="1"/>
    <col min="18" max="18" width="11.00390625" style="0" customWidth="1"/>
    <col min="19" max="19" width="19.00390625" style="0" customWidth="1"/>
  </cols>
  <sheetData>
    <row r="1" ht="15.75" thickBot="1"/>
    <row r="2" spans="2:14" ht="15.75" thickBot="1">
      <c r="B2" s="54" t="s">
        <v>58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ht="15.75" thickBot="1"/>
    <row r="4" spans="2:19" ht="15.75" customHeight="1" thickBot="1">
      <c r="B4" s="64" t="s">
        <v>0</v>
      </c>
      <c r="C4" s="65"/>
      <c r="D4" s="65"/>
      <c r="E4" s="66"/>
      <c r="F4" s="64" t="s">
        <v>2</v>
      </c>
      <c r="G4" s="65"/>
      <c r="H4" s="65"/>
      <c r="I4" s="65"/>
      <c r="J4" s="66"/>
      <c r="K4" s="59" t="s">
        <v>63</v>
      </c>
      <c r="L4" s="60"/>
      <c r="M4" s="60"/>
      <c r="N4" s="61"/>
      <c r="P4" s="97" t="s">
        <v>112</v>
      </c>
      <c r="Q4" s="97"/>
      <c r="R4" s="97" t="s">
        <v>113</v>
      </c>
      <c r="S4" s="97"/>
    </row>
    <row r="5" spans="2:19" ht="16.5" customHeight="1" thickBot="1">
      <c r="B5" s="88" t="s">
        <v>24</v>
      </c>
      <c r="C5" s="89"/>
      <c r="D5" s="37"/>
      <c r="E5" s="1" t="s">
        <v>1</v>
      </c>
      <c r="F5" s="88" t="s">
        <v>24</v>
      </c>
      <c r="G5" s="89"/>
      <c r="H5" s="37"/>
      <c r="I5" s="41"/>
      <c r="J5" s="1" t="s">
        <v>1</v>
      </c>
      <c r="K5" s="88" t="s">
        <v>24</v>
      </c>
      <c r="L5" s="89"/>
      <c r="M5" s="45"/>
      <c r="N5" s="29" t="s">
        <v>1</v>
      </c>
      <c r="P5" s="102">
        <v>1280</v>
      </c>
      <c r="Q5" s="103"/>
      <c r="R5" s="98">
        <v>1600</v>
      </c>
      <c r="S5" s="99"/>
    </row>
    <row r="6" spans="2:26" ht="15.75" customHeight="1">
      <c r="B6" s="104" t="s">
        <v>3</v>
      </c>
      <c r="C6" s="101"/>
      <c r="D6" s="38"/>
      <c r="E6" s="8">
        <v>7</v>
      </c>
      <c r="F6" s="101" t="s">
        <v>4</v>
      </c>
      <c r="G6" s="101"/>
      <c r="H6" s="38"/>
      <c r="I6" s="42"/>
      <c r="J6" s="2">
        <v>7</v>
      </c>
      <c r="K6" s="104" t="s">
        <v>80</v>
      </c>
      <c r="L6" s="101"/>
      <c r="M6" s="42"/>
      <c r="N6" s="2">
        <v>7</v>
      </c>
      <c r="O6" s="10" t="b">
        <v>0</v>
      </c>
      <c r="P6" s="10">
        <f aca="true" t="shared" si="0" ref="P6:P14">IF(O6,E6,0)</f>
        <v>0</v>
      </c>
      <c r="Q6" s="10" t="b">
        <v>0</v>
      </c>
      <c r="R6" s="10">
        <f>IF(Q6,J6,0)</f>
        <v>0</v>
      </c>
      <c r="S6" s="35" t="b">
        <v>0</v>
      </c>
      <c r="T6" s="10">
        <f>IF(S6,J6,0)</f>
        <v>0</v>
      </c>
      <c r="U6" s="35" t="b">
        <v>0</v>
      </c>
      <c r="V6" s="10">
        <f>IF(U6,N6,0)</f>
        <v>0</v>
      </c>
      <c r="W6" s="31"/>
      <c r="X6" s="31"/>
      <c r="Y6" s="31"/>
      <c r="Z6" s="31"/>
    </row>
    <row r="7" spans="2:26" ht="15.75" customHeight="1">
      <c r="B7" s="62" t="s">
        <v>5</v>
      </c>
      <c r="C7" s="63"/>
      <c r="D7" s="39"/>
      <c r="E7" s="2">
        <v>8</v>
      </c>
      <c r="F7" s="63" t="s">
        <v>6</v>
      </c>
      <c r="G7" s="63"/>
      <c r="H7" s="39"/>
      <c r="I7" s="43"/>
      <c r="J7" s="2">
        <v>7</v>
      </c>
      <c r="K7" s="62" t="s">
        <v>65</v>
      </c>
      <c r="L7" s="63"/>
      <c r="M7" s="43"/>
      <c r="N7" s="2">
        <v>7</v>
      </c>
      <c r="O7" s="10" t="b">
        <v>0</v>
      </c>
      <c r="P7" s="10">
        <f t="shared" si="0"/>
        <v>0</v>
      </c>
      <c r="Q7" s="10" t="b">
        <v>0</v>
      </c>
      <c r="R7" s="10">
        <f aca="true" t="shared" si="1" ref="R7:R15">IF(Q7,J7,0)</f>
        <v>0</v>
      </c>
      <c r="S7" s="35" t="b">
        <v>0</v>
      </c>
      <c r="T7" s="10">
        <f aca="true" t="shared" si="2" ref="T7:T15">IF(S7,J7,0)</f>
        <v>0</v>
      </c>
      <c r="U7" s="35" t="b">
        <v>0</v>
      </c>
      <c r="V7" s="10">
        <f aca="true" t="shared" si="3" ref="V7:V15">IF(U7,N7,0)</f>
        <v>0</v>
      </c>
      <c r="W7" s="31"/>
      <c r="X7" s="31"/>
      <c r="Y7" s="31"/>
      <c r="Z7" s="31"/>
    </row>
    <row r="8" spans="2:26" ht="15.75" customHeight="1">
      <c r="B8" s="62" t="s">
        <v>7</v>
      </c>
      <c r="C8" s="63"/>
      <c r="D8" s="39"/>
      <c r="E8" s="2">
        <v>7</v>
      </c>
      <c r="F8" s="63" t="s">
        <v>8</v>
      </c>
      <c r="G8" s="63"/>
      <c r="H8" s="39"/>
      <c r="I8" s="43"/>
      <c r="J8" s="2">
        <v>7</v>
      </c>
      <c r="K8" s="62" t="s">
        <v>66</v>
      </c>
      <c r="L8" s="63"/>
      <c r="M8" s="43"/>
      <c r="N8" s="2">
        <v>7</v>
      </c>
      <c r="O8" s="10" t="b">
        <v>0</v>
      </c>
      <c r="P8" s="10">
        <f t="shared" si="0"/>
        <v>0</v>
      </c>
      <c r="Q8" s="10" t="b">
        <v>0</v>
      </c>
      <c r="R8" s="10">
        <f t="shared" si="1"/>
        <v>0</v>
      </c>
      <c r="S8" s="35" t="b">
        <v>0</v>
      </c>
      <c r="T8" s="10">
        <f t="shared" si="2"/>
        <v>0</v>
      </c>
      <c r="U8" s="35" t="b">
        <v>0</v>
      </c>
      <c r="V8" s="10">
        <f t="shared" si="3"/>
        <v>0</v>
      </c>
      <c r="W8" s="31"/>
      <c r="X8" s="31"/>
      <c r="Y8" s="31"/>
      <c r="Z8" s="31"/>
    </row>
    <row r="9" spans="2:26" ht="15.75" customHeight="1">
      <c r="B9" s="62" t="s">
        <v>9</v>
      </c>
      <c r="C9" s="63"/>
      <c r="D9" s="39"/>
      <c r="E9" s="2">
        <v>7</v>
      </c>
      <c r="F9" s="63" t="s">
        <v>10</v>
      </c>
      <c r="G9" s="63"/>
      <c r="H9" s="39"/>
      <c r="I9" s="43"/>
      <c r="J9" s="2">
        <v>8</v>
      </c>
      <c r="K9" s="62" t="s">
        <v>67</v>
      </c>
      <c r="L9" s="63"/>
      <c r="M9" s="43"/>
      <c r="N9" s="2">
        <v>7</v>
      </c>
      <c r="O9" s="10" t="b">
        <v>0</v>
      </c>
      <c r="P9" s="10">
        <f t="shared" si="0"/>
        <v>0</v>
      </c>
      <c r="Q9" s="10" t="b">
        <v>0</v>
      </c>
      <c r="R9" s="10">
        <f t="shared" si="1"/>
        <v>0</v>
      </c>
      <c r="S9" s="35" t="b">
        <v>0</v>
      </c>
      <c r="T9" s="10">
        <f t="shared" si="2"/>
        <v>0</v>
      </c>
      <c r="U9" s="35" t="b">
        <v>0</v>
      </c>
      <c r="V9" s="10">
        <f t="shared" si="3"/>
        <v>0</v>
      </c>
      <c r="W9" s="31"/>
      <c r="X9" s="31"/>
      <c r="Y9" s="31"/>
      <c r="Z9" s="31"/>
    </row>
    <row r="10" spans="2:26" ht="15.75" customHeight="1">
      <c r="B10" s="62" t="s">
        <v>11</v>
      </c>
      <c r="C10" s="63"/>
      <c r="D10" s="39"/>
      <c r="E10" s="2">
        <v>8</v>
      </c>
      <c r="F10" s="63" t="s">
        <v>34</v>
      </c>
      <c r="G10" s="63"/>
      <c r="H10" s="39"/>
      <c r="I10" s="43"/>
      <c r="J10" s="2">
        <v>7</v>
      </c>
      <c r="K10" s="62" t="s">
        <v>81</v>
      </c>
      <c r="L10" s="63"/>
      <c r="M10" s="43"/>
      <c r="N10" s="2">
        <v>7</v>
      </c>
      <c r="O10" s="10" t="b">
        <v>0</v>
      </c>
      <c r="P10" s="10">
        <f t="shared" si="0"/>
        <v>0</v>
      </c>
      <c r="Q10" s="10" t="b">
        <v>0</v>
      </c>
      <c r="R10" s="10">
        <f t="shared" si="1"/>
        <v>0</v>
      </c>
      <c r="S10" s="35" t="b">
        <v>0</v>
      </c>
      <c r="T10" s="10">
        <f t="shared" si="2"/>
        <v>0</v>
      </c>
      <c r="U10" s="35" t="b">
        <v>0</v>
      </c>
      <c r="V10" s="10">
        <f t="shared" si="3"/>
        <v>0</v>
      </c>
      <c r="W10" s="31"/>
      <c r="X10" s="31"/>
      <c r="Y10" s="31"/>
      <c r="Z10" s="31"/>
    </row>
    <row r="11" spans="2:26" ht="15.75" customHeight="1">
      <c r="B11" s="62" t="s">
        <v>13</v>
      </c>
      <c r="C11" s="63"/>
      <c r="D11" s="39"/>
      <c r="E11" s="2">
        <v>8</v>
      </c>
      <c r="F11" s="63" t="s">
        <v>56</v>
      </c>
      <c r="G11" s="63"/>
      <c r="H11" s="39"/>
      <c r="I11" s="43"/>
      <c r="J11" s="2">
        <v>7</v>
      </c>
      <c r="K11" s="62" t="s">
        <v>82</v>
      </c>
      <c r="L11" s="63"/>
      <c r="M11" s="43"/>
      <c r="N11" s="2">
        <v>7</v>
      </c>
      <c r="O11" s="10" t="b">
        <v>0</v>
      </c>
      <c r="P11" s="10">
        <f t="shared" si="0"/>
        <v>0</v>
      </c>
      <c r="Q11" s="10" t="b">
        <v>0</v>
      </c>
      <c r="R11" s="10">
        <f t="shared" si="1"/>
        <v>0</v>
      </c>
      <c r="S11" s="35" t="b">
        <v>0</v>
      </c>
      <c r="T11" s="10">
        <f t="shared" si="2"/>
        <v>0</v>
      </c>
      <c r="U11" s="35" t="b">
        <v>0</v>
      </c>
      <c r="V11" s="10">
        <f t="shared" si="3"/>
        <v>0</v>
      </c>
      <c r="W11" s="31"/>
      <c r="X11" s="31"/>
      <c r="Y11" s="31"/>
      <c r="Z11" s="31"/>
    </row>
    <row r="12" spans="2:26" ht="15.75" customHeight="1">
      <c r="B12" s="62" t="s">
        <v>25</v>
      </c>
      <c r="C12" s="63"/>
      <c r="D12" s="39"/>
      <c r="E12" s="2">
        <v>7</v>
      </c>
      <c r="F12" s="63" t="s">
        <v>26</v>
      </c>
      <c r="G12" s="63"/>
      <c r="H12" s="39"/>
      <c r="I12" s="43"/>
      <c r="J12" s="2">
        <v>7</v>
      </c>
      <c r="K12" s="78" t="s">
        <v>26</v>
      </c>
      <c r="L12" s="79"/>
      <c r="M12" s="43"/>
      <c r="N12" s="2">
        <v>7</v>
      </c>
      <c r="O12" s="10" t="b">
        <v>0</v>
      </c>
      <c r="P12" s="10">
        <f t="shared" si="0"/>
        <v>0</v>
      </c>
      <c r="Q12" s="10" t="b">
        <v>0</v>
      </c>
      <c r="R12" s="10">
        <f t="shared" si="1"/>
        <v>0</v>
      </c>
      <c r="S12" s="35" t="b">
        <v>0</v>
      </c>
      <c r="T12" s="10">
        <f t="shared" si="2"/>
        <v>0</v>
      </c>
      <c r="U12" s="35" t="b">
        <v>0</v>
      </c>
      <c r="V12" s="10">
        <f t="shared" si="3"/>
        <v>0</v>
      </c>
      <c r="W12" s="31"/>
      <c r="X12" s="31"/>
      <c r="Y12" s="31"/>
      <c r="Z12" s="31"/>
    </row>
    <row r="13" spans="2:26" ht="15.75" customHeight="1">
      <c r="B13" s="62" t="s">
        <v>26</v>
      </c>
      <c r="C13" s="63"/>
      <c r="D13" s="39"/>
      <c r="E13" s="2">
        <v>7</v>
      </c>
      <c r="F13" s="63" t="s">
        <v>31</v>
      </c>
      <c r="G13" s="63"/>
      <c r="H13" s="39"/>
      <c r="I13" s="43"/>
      <c r="J13" s="2">
        <v>7</v>
      </c>
      <c r="K13" s="62" t="s">
        <v>70</v>
      </c>
      <c r="L13" s="63"/>
      <c r="M13" s="43"/>
      <c r="N13" s="2">
        <v>7</v>
      </c>
      <c r="O13" s="10" t="b">
        <v>0</v>
      </c>
      <c r="P13" s="10">
        <f t="shared" si="0"/>
        <v>0</v>
      </c>
      <c r="Q13" s="10" t="b">
        <v>0</v>
      </c>
      <c r="R13" s="10">
        <f t="shared" si="1"/>
        <v>0</v>
      </c>
      <c r="S13" s="35" t="b">
        <v>0</v>
      </c>
      <c r="T13" s="10">
        <f t="shared" si="2"/>
        <v>0</v>
      </c>
      <c r="U13" s="35" t="b">
        <v>0</v>
      </c>
      <c r="V13" s="10">
        <f t="shared" si="3"/>
        <v>0</v>
      </c>
      <c r="W13" s="31"/>
      <c r="X13" s="31"/>
      <c r="Y13" s="31"/>
      <c r="Z13" s="31"/>
    </row>
    <row r="14" spans="2:26" ht="15.75" customHeight="1">
      <c r="B14" s="62" t="s">
        <v>14</v>
      </c>
      <c r="C14" s="63"/>
      <c r="D14" s="39"/>
      <c r="E14" s="2">
        <v>1</v>
      </c>
      <c r="F14" s="63" t="s">
        <v>15</v>
      </c>
      <c r="G14" s="63"/>
      <c r="H14" s="39"/>
      <c r="I14" s="43"/>
      <c r="J14" s="2">
        <v>1.5</v>
      </c>
      <c r="K14" s="62" t="s">
        <v>71</v>
      </c>
      <c r="L14" s="63"/>
      <c r="M14" s="43"/>
      <c r="N14" s="2">
        <v>2</v>
      </c>
      <c r="O14" s="10" t="b">
        <v>0</v>
      </c>
      <c r="P14" s="10">
        <f t="shared" si="0"/>
        <v>0</v>
      </c>
      <c r="Q14" s="10" t="b">
        <v>0</v>
      </c>
      <c r="R14" s="10">
        <f t="shared" si="1"/>
        <v>0</v>
      </c>
      <c r="S14" s="35" t="b">
        <v>0</v>
      </c>
      <c r="T14" s="10">
        <f t="shared" si="2"/>
        <v>0</v>
      </c>
      <c r="U14" s="35" t="b">
        <v>0</v>
      </c>
      <c r="V14" s="10">
        <f t="shared" si="3"/>
        <v>0</v>
      </c>
      <c r="W14" s="31"/>
      <c r="X14" s="31"/>
      <c r="Y14" s="31"/>
      <c r="Z14" s="31"/>
    </row>
    <row r="15" spans="2:26" ht="15.75" customHeight="1" thickBot="1">
      <c r="B15" s="74"/>
      <c r="C15" s="75"/>
      <c r="D15" s="75"/>
      <c r="E15" s="12"/>
      <c r="F15" s="100" t="s">
        <v>16</v>
      </c>
      <c r="G15" s="100"/>
      <c r="H15" s="40"/>
      <c r="I15" s="44"/>
      <c r="J15" s="2">
        <v>1.5</v>
      </c>
      <c r="K15" s="62" t="s">
        <v>72</v>
      </c>
      <c r="L15" s="63"/>
      <c r="M15" s="44"/>
      <c r="N15" s="2">
        <v>2</v>
      </c>
      <c r="O15" s="10"/>
      <c r="P15" s="10">
        <f>SUM(P6:P14)</f>
        <v>0</v>
      </c>
      <c r="Q15" s="10" t="b">
        <v>0</v>
      </c>
      <c r="R15" s="10">
        <f t="shared" si="1"/>
        <v>0</v>
      </c>
      <c r="S15" s="35" t="b">
        <v>0</v>
      </c>
      <c r="T15" s="10">
        <f t="shared" si="2"/>
        <v>0</v>
      </c>
      <c r="U15" s="35" t="b">
        <v>0</v>
      </c>
      <c r="V15" s="10">
        <f t="shared" si="3"/>
        <v>0</v>
      </c>
      <c r="W15" s="31"/>
      <c r="X15" s="31"/>
      <c r="Y15" s="31"/>
      <c r="Z15" s="31"/>
    </row>
    <row r="16" spans="2:18" ht="15.75" customHeight="1" thickBot="1">
      <c r="B16" s="90" t="s">
        <v>27</v>
      </c>
      <c r="C16" s="91"/>
      <c r="D16" s="92"/>
      <c r="E16" s="11">
        <f>SUM(P6:P14)</f>
        <v>0</v>
      </c>
      <c r="F16" s="76" t="s">
        <v>32</v>
      </c>
      <c r="G16" s="77"/>
      <c r="H16" s="46">
        <f>SUM(R6:R15)</f>
        <v>0</v>
      </c>
      <c r="I16" s="47">
        <f>SUM(T6:T15)</f>
        <v>0</v>
      </c>
      <c r="J16" s="7">
        <f>SUM(R6:R15)+SUM(T6:T15)</f>
        <v>0</v>
      </c>
      <c r="K16" s="76" t="s">
        <v>73</v>
      </c>
      <c r="L16" s="77"/>
      <c r="M16" s="86"/>
      <c r="N16" s="7">
        <f>SUM(V6:V15)</f>
        <v>0</v>
      </c>
      <c r="O16" s="10"/>
      <c r="P16" s="17" t="s">
        <v>53</v>
      </c>
      <c r="Q16" s="10"/>
      <c r="R16" s="10">
        <f>SUM(R6:R15)</f>
        <v>0</v>
      </c>
    </row>
    <row r="17" spans="2:16" ht="15.75" customHeight="1" thickBot="1">
      <c r="B17" s="90" t="s">
        <v>28</v>
      </c>
      <c r="C17" s="91"/>
      <c r="D17" s="69">
        <f>E16*$P$5</f>
        <v>0</v>
      </c>
      <c r="E17" s="71"/>
      <c r="F17" s="74" t="s">
        <v>33</v>
      </c>
      <c r="G17" s="106"/>
      <c r="H17" s="69">
        <f>SUM(R6:R15)*$P$5+SUM(T6:T15)*$R$5</f>
        <v>0</v>
      </c>
      <c r="I17" s="70"/>
      <c r="J17" s="71"/>
      <c r="K17" s="74" t="s">
        <v>74</v>
      </c>
      <c r="L17" s="75"/>
      <c r="M17" s="84">
        <f>N16*$R$5</f>
        <v>0</v>
      </c>
      <c r="N17" s="85"/>
      <c r="P17" s="50">
        <f>E16+J16+N16</f>
        <v>0</v>
      </c>
    </row>
    <row r="18" spans="2:14" ht="15" customHeight="1" thickBot="1">
      <c r="B18" s="105" t="s">
        <v>17</v>
      </c>
      <c r="C18" s="95"/>
      <c r="D18" s="95"/>
      <c r="E18" s="95"/>
      <c r="F18" s="14" t="s">
        <v>17</v>
      </c>
      <c r="G18" s="95" t="s">
        <v>22</v>
      </c>
      <c r="H18" s="95"/>
      <c r="I18" s="95"/>
      <c r="J18" s="96"/>
      <c r="K18" s="30" t="s">
        <v>17</v>
      </c>
      <c r="L18" s="57" t="s">
        <v>22</v>
      </c>
      <c r="M18" s="57"/>
      <c r="N18" s="58"/>
    </row>
    <row r="19" spans="2:19" ht="15" customHeight="1" thickBot="1">
      <c r="B19" s="93" t="s">
        <v>18</v>
      </c>
      <c r="C19" s="94"/>
      <c r="D19" s="94"/>
      <c r="E19" s="94"/>
      <c r="F19" s="13" t="s">
        <v>21</v>
      </c>
      <c r="G19" s="94" t="s">
        <v>23</v>
      </c>
      <c r="H19" s="94"/>
      <c r="I19" s="94"/>
      <c r="J19" s="83"/>
      <c r="K19" s="33" t="s">
        <v>83</v>
      </c>
      <c r="L19" s="80" t="s">
        <v>84</v>
      </c>
      <c r="M19" s="80"/>
      <c r="N19" s="81"/>
      <c r="P19" s="21" t="s">
        <v>54</v>
      </c>
      <c r="Q19" s="23"/>
      <c r="R19" s="25" t="s">
        <v>55</v>
      </c>
      <c r="S19" s="27">
        <f>ROUND($P$20*0.3,0)</f>
        <v>0</v>
      </c>
    </row>
    <row r="20" spans="2:19" ht="15" customHeight="1" thickBot="1">
      <c r="B20" s="93" t="s">
        <v>19</v>
      </c>
      <c r="C20" s="94"/>
      <c r="D20" s="94"/>
      <c r="E20" s="94"/>
      <c r="F20" s="15" t="s">
        <v>35</v>
      </c>
      <c r="G20" s="109" t="s">
        <v>30</v>
      </c>
      <c r="H20" s="109"/>
      <c r="I20" s="109"/>
      <c r="J20" s="81"/>
      <c r="K20" s="33" t="s">
        <v>85</v>
      </c>
      <c r="L20" s="80" t="s">
        <v>86</v>
      </c>
      <c r="M20" s="80"/>
      <c r="N20" s="81"/>
      <c r="P20" s="28">
        <f>ROUND(D17+H17+M17,0)</f>
        <v>0</v>
      </c>
      <c r="Q20" s="24"/>
      <c r="R20" s="48" t="s">
        <v>114</v>
      </c>
      <c r="S20" s="27">
        <f>ROUND($P$20*0.1,0)</f>
        <v>0</v>
      </c>
    </row>
    <row r="21" spans="2:19" ht="15.75" thickBot="1">
      <c r="B21" s="87" t="s">
        <v>20</v>
      </c>
      <c r="C21" s="72"/>
      <c r="D21" s="72"/>
      <c r="E21" s="72"/>
      <c r="F21" s="3"/>
      <c r="G21" s="67"/>
      <c r="H21" s="67"/>
      <c r="I21" s="67"/>
      <c r="J21" s="68"/>
      <c r="K21" s="34" t="s">
        <v>87</v>
      </c>
      <c r="L21" s="107" t="s">
        <v>88</v>
      </c>
      <c r="M21" s="107"/>
      <c r="N21" s="108"/>
      <c r="P21" s="19"/>
      <c r="Q21" s="19"/>
      <c r="R21" s="49" t="str">
        <f>"последња, 8. рата"</f>
        <v>последња, 8. рата</v>
      </c>
      <c r="S21" s="27">
        <f>P20-S19-6*S20</f>
        <v>0</v>
      </c>
    </row>
    <row r="22" ht="15.75" thickBot="1"/>
    <row r="23" spans="2:14" ht="21.75" thickBot="1">
      <c r="B23" s="51" t="s">
        <v>111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</row>
    <row r="24" spans="8:16" ht="15">
      <c r="H24" s="31"/>
      <c r="I24" s="31"/>
      <c r="J24" s="31"/>
      <c r="L24" s="31"/>
      <c r="M24" s="31"/>
      <c r="N24" s="31"/>
      <c r="O24" s="31"/>
      <c r="P24" s="31"/>
    </row>
    <row r="25" spans="8:16" ht="15">
      <c r="H25" s="31"/>
      <c r="I25" s="31"/>
      <c r="J25" s="31"/>
      <c r="L25" s="31"/>
      <c r="M25" s="31"/>
      <c r="N25" s="31"/>
      <c r="O25" s="31"/>
      <c r="P25" s="31"/>
    </row>
    <row r="26" spans="8:16" ht="15">
      <c r="H26" s="31"/>
      <c r="I26" s="31"/>
      <c r="J26" s="31"/>
      <c r="L26" s="31"/>
      <c r="M26" s="31"/>
      <c r="N26" s="31"/>
      <c r="O26" s="31"/>
      <c r="P26" s="31"/>
    </row>
    <row r="27" spans="8:16" ht="15">
      <c r="H27" s="31"/>
      <c r="I27" s="31"/>
      <c r="J27" s="31"/>
      <c r="L27" s="31"/>
      <c r="M27" s="31"/>
      <c r="N27" s="31"/>
      <c r="O27" s="31"/>
      <c r="P27" s="31"/>
    </row>
    <row r="28" spans="8:16" ht="15">
      <c r="H28" s="31"/>
      <c r="I28" s="31"/>
      <c r="J28" s="31"/>
      <c r="L28" s="31"/>
      <c r="M28" s="31"/>
      <c r="N28" s="31"/>
      <c r="O28" s="31"/>
      <c r="P28" s="31"/>
    </row>
    <row r="29" spans="8:16" ht="15">
      <c r="H29" s="31"/>
      <c r="I29" s="31"/>
      <c r="J29" s="31"/>
      <c r="L29" s="31"/>
      <c r="M29" s="31"/>
      <c r="N29" s="31"/>
      <c r="O29" s="31"/>
      <c r="P29" s="31"/>
    </row>
    <row r="30" spans="8:16" ht="15">
      <c r="H30" s="31"/>
      <c r="I30" s="31"/>
      <c r="J30" s="31"/>
      <c r="L30" s="31"/>
      <c r="M30" s="31"/>
      <c r="N30" s="31"/>
      <c r="O30" s="31"/>
      <c r="P30" s="31"/>
    </row>
    <row r="31" spans="8:16" ht="15">
      <c r="H31" s="31"/>
      <c r="I31" s="31"/>
      <c r="J31" s="31"/>
      <c r="L31" s="31"/>
      <c r="M31" s="31"/>
      <c r="N31" s="31"/>
      <c r="O31" s="31"/>
      <c r="P31" s="31"/>
    </row>
    <row r="32" spans="8:16" ht="15">
      <c r="H32" s="31"/>
      <c r="I32" s="31"/>
      <c r="J32" s="31"/>
      <c r="K32" s="31"/>
      <c r="L32" s="31"/>
      <c r="M32" s="31"/>
      <c r="N32" s="31"/>
      <c r="O32" s="31"/>
      <c r="P32" s="31"/>
    </row>
    <row r="33" spans="8:16" ht="15">
      <c r="H33" s="31"/>
      <c r="I33" s="31"/>
      <c r="J33" s="31"/>
      <c r="K33" s="31"/>
      <c r="L33" s="31"/>
      <c r="M33" s="31"/>
      <c r="N33" s="31"/>
      <c r="O33" s="31"/>
      <c r="P33" s="31"/>
    </row>
    <row r="34" spans="8:16" ht="15">
      <c r="H34" s="31"/>
      <c r="I34" s="31"/>
      <c r="J34" s="31"/>
      <c r="K34" s="31"/>
      <c r="L34" s="31"/>
      <c r="M34" s="31"/>
      <c r="N34" s="31"/>
      <c r="O34" s="31"/>
      <c r="P34" s="31"/>
    </row>
    <row r="35" spans="8:16" ht="15">
      <c r="H35" s="31"/>
      <c r="I35" s="31"/>
      <c r="J35" s="31"/>
      <c r="K35" s="31"/>
      <c r="L35" s="31"/>
      <c r="M35" s="31"/>
      <c r="N35" s="31"/>
      <c r="O35" s="31"/>
      <c r="P35" s="31"/>
    </row>
    <row r="36" spans="8:16" ht="15">
      <c r="H36" s="31"/>
      <c r="I36" s="31"/>
      <c r="J36" s="31"/>
      <c r="K36" s="31"/>
      <c r="L36" s="31"/>
      <c r="M36" s="31"/>
      <c r="N36" s="31"/>
      <c r="O36" s="31"/>
      <c r="P36" s="31"/>
    </row>
    <row r="37" spans="8:16" ht="15">
      <c r="H37" s="31"/>
      <c r="I37" s="31"/>
      <c r="J37" s="31"/>
      <c r="K37" s="31"/>
      <c r="L37" s="31"/>
      <c r="M37" s="31"/>
      <c r="N37" s="31"/>
      <c r="O37" s="31"/>
      <c r="P37" s="31"/>
    </row>
    <row r="38" spans="8:16" ht="15">
      <c r="H38" s="31"/>
      <c r="I38" s="31"/>
      <c r="J38" s="31"/>
      <c r="K38" s="31"/>
      <c r="L38" s="31"/>
      <c r="M38" s="31"/>
      <c r="N38" s="31"/>
      <c r="O38" s="31"/>
      <c r="P38" s="31"/>
    </row>
    <row r="39" spans="8:16" ht="15">
      <c r="H39" s="31"/>
      <c r="I39" s="31"/>
      <c r="J39" s="31"/>
      <c r="K39" s="31"/>
      <c r="L39" s="31"/>
      <c r="M39" s="31"/>
      <c r="N39" s="31"/>
      <c r="O39" s="31"/>
      <c r="P39" s="31"/>
    </row>
    <row r="40" spans="8:16" ht="15">
      <c r="H40" s="31"/>
      <c r="I40" s="31"/>
      <c r="J40" s="31"/>
      <c r="K40" s="31"/>
      <c r="L40" s="31"/>
      <c r="M40" s="31"/>
      <c r="N40" s="31"/>
      <c r="O40" s="31"/>
      <c r="P40" s="31"/>
    </row>
    <row r="41" spans="8:16" ht="15">
      <c r="H41" s="31"/>
      <c r="I41" s="31"/>
      <c r="J41" s="31"/>
      <c r="K41" s="31"/>
      <c r="L41" s="31"/>
      <c r="M41" s="31"/>
      <c r="N41" s="31"/>
      <c r="O41" s="31"/>
      <c r="P41" s="31"/>
    </row>
    <row r="42" spans="8:16" ht="15">
      <c r="H42" s="31"/>
      <c r="I42" s="31"/>
      <c r="J42" s="31"/>
      <c r="K42" s="31"/>
      <c r="L42" s="31"/>
      <c r="M42" s="31"/>
      <c r="N42" s="31"/>
      <c r="O42" s="31"/>
      <c r="P42" s="31"/>
    </row>
    <row r="43" spans="8:16" ht="15">
      <c r="H43" s="31"/>
      <c r="I43" s="31"/>
      <c r="J43" s="31"/>
      <c r="K43" s="31"/>
      <c r="L43" s="31"/>
      <c r="M43" s="31"/>
      <c r="N43" s="31"/>
      <c r="O43" s="31"/>
      <c r="P43" s="31"/>
    </row>
  </sheetData>
  <sheetProtection/>
  <mergeCells count="63">
    <mergeCell ref="R4:S4"/>
    <mergeCell ref="R5:S5"/>
    <mergeCell ref="B4:E4"/>
    <mergeCell ref="F4:J4"/>
    <mergeCell ref="P4:Q4"/>
    <mergeCell ref="B5:C5"/>
    <mergeCell ref="F5:G5"/>
    <mergeCell ref="P5:Q5"/>
    <mergeCell ref="K4:N4"/>
    <mergeCell ref="K5:L5"/>
    <mergeCell ref="B11:C11"/>
    <mergeCell ref="F11:G11"/>
    <mergeCell ref="B6:C6"/>
    <mergeCell ref="F6:G6"/>
    <mergeCell ref="B7:C7"/>
    <mergeCell ref="F7:G7"/>
    <mergeCell ref="B8:C8"/>
    <mergeCell ref="F8:G8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1:E21"/>
    <mergeCell ref="G21:J21"/>
    <mergeCell ref="B18:E18"/>
    <mergeCell ref="G18:J18"/>
    <mergeCell ref="B19:E19"/>
    <mergeCell ref="G19:J19"/>
    <mergeCell ref="K16:M16"/>
    <mergeCell ref="K17:L17"/>
    <mergeCell ref="M17:N17"/>
    <mergeCell ref="K6:L6"/>
    <mergeCell ref="K7:L7"/>
    <mergeCell ref="K8:L8"/>
    <mergeCell ref="K9:L9"/>
    <mergeCell ref="K10:L10"/>
    <mergeCell ref="B23:N23"/>
    <mergeCell ref="L18:N18"/>
    <mergeCell ref="L19:N19"/>
    <mergeCell ref="L20:N20"/>
    <mergeCell ref="L21:N21"/>
    <mergeCell ref="B20:E20"/>
    <mergeCell ref="G20:J20"/>
    <mergeCell ref="B2:N2"/>
    <mergeCell ref="K12:L12"/>
    <mergeCell ref="K13:L13"/>
    <mergeCell ref="K14:L14"/>
    <mergeCell ref="K15:L15"/>
    <mergeCell ref="K11:L11"/>
    <mergeCell ref="B9:C9"/>
    <mergeCell ref="F9:G9"/>
    <mergeCell ref="B10:C10"/>
    <mergeCell ref="F10:G10"/>
  </mergeCells>
  <conditionalFormatting sqref="P17">
    <cfRule type="cellIs" priority="2" dxfId="18" operator="lessThan" stopIfTrue="1">
      <formula>37</formula>
    </cfRule>
    <cfRule type="cellIs" priority="3" dxfId="19" operator="greaterThan" stopIfTrue="1">
      <formula>36</formula>
    </cfRule>
  </conditionalFormatting>
  <conditionalFormatting sqref="J16">
    <cfRule type="cellIs" priority="1" dxfId="20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W23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0.85546875" style="0" customWidth="1"/>
    <col min="2" max="2" width="20.28125" style="0" bestFit="1" customWidth="1"/>
    <col min="3" max="3" width="5.8515625" style="0" customWidth="1"/>
    <col min="4" max="5" width="5.7109375" style="0" bestFit="1" customWidth="1"/>
    <col min="6" max="6" width="22.140625" style="0" customWidth="1"/>
    <col min="7" max="7" width="7.421875" style="0" customWidth="1"/>
    <col min="8" max="9" width="6.00390625" style="0" customWidth="1"/>
    <col min="10" max="10" width="5.7109375" style="0" bestFit="1" customWidth="1"/>
    <col min="11" max="11" width="23.140625" style="0" bestFit="1" customWidth="1"/>
    <col min="12" max="12" width="8.421875" style="0" customWidth="1"/>
    <col min="13" max="13" width="6.7109375" style="0" customWidth="1"/>
    <col min="14" max="14" width="6.421875" style="0" customWidth="1"/>
    <col min="15" max="15" width="1.7109375" style="0" customWidth="1"/>
    <col min="16" max="16" width="19.28125" style="0" customWidth="1"/>
    <col min="17" max="17" width="8.57421875" style="0" customWidth="1"/>
    <col min="18" max="18" width="13.28125" style="0" customWidth="1"/>
    <col min="19" max="19" width="17.7109375" style="0" customWidth="1"/>
  </cols>
  <sheetData>
    <row r="1" ht="15.75" thickBot="1"/>
    <row r="2" spans="2:14" ht="15.75" thickBot="1">
      <c r="B2" s="54" t="s">
        <v>59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ht="15.75" thickBot="1"/>
    <row r="4" spans="2:19" ht="15.75" thickBot="1">
      <c r="B4" s="64" t="s">
        <v>0</v>
      </c>
      <c r="C4" s="65"/>
      <c r="D4" s="65"/>
      <c r="E4" s="66"/>
      <c r="F4" s="64" t="s">
        <v>2</v>
      </c>
      <c r="G4" s="65"/>
      <c r="H4" s="65"/>
      <c r="I4" s="65"/>
      <c r="J4" s="66"/>
      <c r="K4" s="59" t="s">
        <v>63</v>
      </c>
      <c r="L4" s="60"/>
      <c r="M4" s="60"/>
      <c r="N4" s="61"/>
      <c r="P4" s="97" t="s">
        <v>112</v>
      </c>
      <c r="Q4" s="97"/>
      <c r="R4" s="97" t="s">
        <v>113</v>
      </c>
      <c r="S4" s="97"/>
    </row>
    <row r="5" spans="2:19" ht="30.75" thickBot="1">
      <c r="B5" s="88" t="s">
        <v>24</v>
      </c>
      <c r="C5" s="89"/>
      <c r="D5" s="37"/>
      <c r="E5" s="1" t="s">
        <v>1</v>
      </c>
      <c r="F5" s="88" t="s">
        <v>24</v>
      </c>
      <c r="G5" s="89"/>
      <c r="H5" s="37"/>
      <c r="I5" s="41"/>
      <c r="J5" s="1" t="s">
        <v>1</v>
      </c>
      <c r="K5" s="88" t="s">
        <v>24</v>
      </c>
      <c r="L5" s="89"/>
      <c r="M5" s="45"/>
      <c r="N5" s="29" t="s">
        <v>1</v>
      </c>
      <c r="P5" s="102">
        <v>1280</v>
      </c>
      <c r="Q5" s="103"/>
      <c r="R5" s="98">
        <v>1600</v>
      </c>
      <c r="S5" s="99"/>
    </row>
    <row r="6" spans="2:23" ht="15.75" customHeight="1">
      <c r="B6" s="104" t="s">
        <v>36</v>
      </c>
      <c r="C6" s="101"/>
      <c r="D6" s="38"/>
      <c r="E6" s="8">
        <v>7</v>
      </c>
      <c r="F6" s="101" t="s">
        <v>4</v>
      </c>
      <c r="G6" s="101"/>
      <c r="H6" s="38"/>
      <c r="I6" s="42"/>
      <c r="J6" s="2">
        <v>7</v>
      </c>
      <c r="K6" s="104" t="s">
        <v>89</v>
      </c>
      <c r="L6" s="101"/>
      <c r="M6" s="42"/>
      <c r="N6" s="2">
        <v>7</v>
      </c>
      <c r="O6" s="10" t="b">
        <v>0</v>
      </c>
      <c r="P6" s="10">
        <f aca="true" t="shared" si="0" ref="P6:P14">IF(O6,E6,0)</f>
        <v>0</v>
      </c>
      <c r="Q6" s="10" t="b">
        <v>0</v>
      </c>
      <c r="R6" s="10">
        <f>IF(Q6,J6,0)</f>
        <v>0</v>
      </c>
      <c r="S6" s="35" t="b">
        <v>0</v>
      </c>
      <c r="T6" s="10">
        <f>IF(S6,J6,0)</f>
        <v>0</v>
      </c>
      <c r="U6" s="35" t="b">
        <v>0</v>
      </c>
      <c r="V6" s="10">
        <f aca="true" t="shared" si="1" ref="V6:V15">IF(U6,N6,0)</f>
        <v>0</v>
      </c>
      <c r="W6" s="31"/>
    </row>
    <row r="7" spans="2:23" ht="15.75" customHeight="1">
      <c r="B7" s="62" t="s">
        <v>5</v>
      </c>
      <c r="C7" s="63"/>
      <c r="D7" s="39"/>
      <c r="E7" s="2">
        <v>8</v>
      </c>
      <c r="F7" s="63" t="s">
        <v>41</v>
      </c>
      <c r="G7" s="63"/>
      <c r="H7" s="39"/>
      <c r="I7" s="43"/>
      <c r="J7" s="2">
        <v>7</v>
      </c>
      <c r="K7" s="62" t="s">
        <v>65</v>
      </c>
      <c r="L7" s="63"/>
      <c r="M7" s="43"/>
      <c r="N7" s="2">
        <v>7</v>
      </c>
      <c r="O7" s="10" t="b">
        <v>0</v>
      </c>
      <c r="P7" s="10">
        <f t="shared" si="0"/>
        <v>0</v>
      </c>
      <c r="Q7" s="10" t="b">
        <v>0</v>
      </c>
      <c r="R7" s="10">
        <f aca="true" t="shared" si="2" ref="R7:R15">IF(Q7,J7,0)</f>
        <v>0</v>
      </c>
      <c r="S7" s="35" t="b">
        <v>0</v>
      </c>
      <c r="T7" s="10">
        <f aca="true" t="shared" si="3" ref="T7:T15">IF(S7,J7,0)</f>
        <v>0</v>
      </c>
      <c r="U7" s="35" t="b">
        <v>0</v>
      </c>
      <c r="V7" s="10">
        <f t="shared" si="1"/>
        <v>0</v>
      </c>
      <c r="W7" s="31"/>
    </row>
    <row r="8" spans="2:23" ht="15.75" customHeight="1">
      <c r="B8" s="62" t="s">
        <v>37</v>
      </c>
      <c r="C8" s="63"/>
      <c r="D8" s="39"/>
      <c r="E8" s="2">
        <v>7</v>
      </c>
      <c r="F8" s="63" t="s">
        <v>42</v>
      </c>
      <c r="G8" s="63"/>
      <c r="H8" s="39"/>
      <c r="I8" s="43"/>
      <c r="J8" s="2">
        <v>7</v>
      </c>
      <c r="K8" s="62" t="s">
        <v>66</v>
      </c>
      <c r="L8" s="63"/>
      <c r="M8" s="43"/>
      <c r="N8" s="2">
        <v>7</v>
      </c>
      <c r="O8" s="10" t="b">
        <v>0</v>
      </c>
      <c r="P8" s="10">
        <f t="shared" si="0"/>
        <v>0</v>
      </c>
      <c r="Q8" s="10" t="b">
        <v>0</v>
      </c>
      <c r="R8" s="10">
        <f t="shared" si="2"/>
        <v>0</v>
      </c>
      <c r="S8" s="35" t="b">
        <v>0</v>
      </c>
      <c r="T8" s="10">
        <f t="shared" si="3"/>
        <v>0</v>
      </c>
      <c r="U8" s="35" t="b">
        <v>0</v>
      </c>
      <c r="V8" s="10">
        <f t="shared" si="1"/>
        <v>0</v>
      </c>
      <c r="W8" s="31"/>
    </row>
    <row r="9" spans="2:23" ht="15.75" customHeight="1">
      <c r="B9" s="62" t="s">
        <v>38</v>
      </c>
      <c r="C9" s="63"/>
      <c r="D9" s="39"/>
      <c r="E9" s="2">
        <v>7</v>
      </c>
      <c r="F9" s="63" t="s">
        <v>10</v>
      </c>
      <c r="G9" s="63"/>
      <c r="H9" s="39"/>
      <c r="I9" s="43"/>
      <c r="J9" s="2">
        <v>8</v>
      </c>
      <c r="K9" s="62" t="s">
        <v>90</v>
      </c>
      <c r="L9" s="63"/>
      <c r="M9" s="43"/>
      <c r="N9" s="2">
        <v>7</v>
      </c>
      <c r="O9" s="10" t="b">
        <v>0</v>
      </c>
      <c r="P9" s="10">
        <f t="shared" si="0"/>
        <v>0</v>
      </c>
      <c r="Q9" s="10" t="b">
        <v>0</v>
      </c>
      <c r="R9" s="10">
        <f t="shared" si="2"/>
        <v>0</v>
      </c>
      <c r="S9" s="35" t="b">
        <v>0</v>
      </c>
      <c r="T9" s="10">
        <f t="shared" si="3"/>
        <v>0</v>
      </c>
      <c r="U9" s="35" t="b">
        <v>0</v>
      </c>
      <c r="V9" s="10">
        <f t="shared" si="1"/>
        <v>0</v>
      </c>
      <c r="W9" s="31"/>
    </row>
    <row r="10" spans="2:23" ht="15.75" customHeight="1">
      <c r="B10" s="62" t="s">
        <v>11</v>
      </c>
      <c r="C10" s="63"/>
      <c r="D10" s="39"/>
      <c r="E10" s="2">
        <v>8</v>
      </c>
      <c r="F10" s="63" t="s">
        <v>34</v>
      </c>
      <c r="G10" s="63"/>
      <c r="H10" s="39"/>
      <c r="I10" s="43"/>
      <c r="J10" s="2">
        <v>7</v>
      </c>
      <c r="K10" s="62" t="s">
        <v>81</v>
      </c>
      <c r="L10" s="63"/>
      <c r="M10" s="43"/>
      <c r="N10" s="2">
        <v>7</v>
      </c>
      <c r="O10" s="10" t="b">
        <v>0</v>
      </c>
      <c r="P10" s="10">
        <f t="shared" si="0"/>
        <v>0</v>
      </c>
      <c r="Q10" s="10" t="b">
        <v>0</v>
      </c>
      <c r="R10" s="10">
        <f t="shared" si="2"/>
        <v>0</v>
      </c>
      <c r="S10" s="35" t="b">
        <v>0</v>
      </c>
      <c r="T10" s="10">
        <f t="shared" si="3"/>
        <v>0</v>
      </c>
      <c r="U10" s="35" t="b">
        <v>0</v>
      </c>
      <c r="V10" s="10">
        <f t="shared" si="1"/>
        <v>0</v>
      </c>
      <c r="W10" s="31"/>
    </row>
    <row r="11" spans="2:23" ht="15.75" customHeight="1">
      <c r="B11" s="62" t="s">
        <v>13</v>
      </c>
      <c r="C11" s="63"/>
      <c r="D11" s="39"/>
      <c r="E11" s="2">
        <v>8</v>
      </c>
      <c r="F11" s="63" t="s">
        <v>56</v>
      </c>
      <c r="G11" s="63"/>
      <c r="H11" s="39"/>
      <c r="I11" s="43"/>
      <c r="J11" s="2">
        <v>7</v>
      </c>
      <c r="K11" s="62" t="s">
        <v>82</v>
      </c>
      <c r="L11" s="63"/>
      <c r="M11" s="43"/>
      <c r="N11" s="2">
        <v>7</v>
      </c>
      <c r="O11" s="10" t="b">
        <v>0</v>
      </c>
      <c r="P11" s="10">
        <f t="shared" si="0"/>
        <v>0</v>
      </c>
      <c r="Q11" s="10" t="b">
        <v>0</v>
      </c>
      <c r="R11" s="10">
        <f t="shared" si="2"/>
        <v>0</v>
      </c>
      <c r="S11" s="35" t="b">
        <v>0</v>
      </c>
      <c r="T11" s="10">
        <f t="shared" si="3"/>
        <v>0</v>
      </c>
      <c r="U11" s="35" t="b">
        <v>0</v>
      </c>
      <c r="V11" s="10">
        <f t="shared" si="1"/>
        <v>0</v>
      </c>
      <c r="W11" s="31"/>
    </row>
    <row r="12" spans="2:23" ht="15.75" customHeight="1">
      <c r="B12" s="62" t="s">
        <v>25</v>
      </c>
      <c r="C12" s="63"/>
      <c r="D12" s="39"/>
      <c r="E12" s="2">
        <v>7</v>
      </c>
      <c r="F12" s="63" t="s">
        <v>26</v>
      </c>
      <c r="G12" s="63"/>
      <c r="H12" s="39"/>
      <c r="I12" s="43"/>
      <c r="J12" s="2">
        <v>7</v>
      </c>
      <c r="K12" s="78" t="s">
        <v>26</v>
      </c>
      <c r="L12" s="79"/>
      <c r="M12" s="43"/>
      <c r="N12" s="2">
        <v>7</v>
      </c>
      <c r="O12" s="10" t="b">
        <v>0</v>
      </c>
      <c r="P12" s="10">
        <f t="shared" si="0"/>
        <v>0</v>
      </c>
      <c r="Q12" s="10" t="b">
        <v>0</v>
      </c>
      <c r="R12" s="10">
        <f t="shared" si="2"/>
        <v>0</v>
      </c>
      <c r="S12" s="35" t="b">
        <v>0</v>
      </c>
      <c r="T12" s="10">
        <f t="shared" si="3"/>
        <v>0</v>
      </c>
      <c r="U12" s="35" t="b">
        <v>0</v>
      </c>
      <c r="V12" s="10">
        <f t="shared" si="1"/>
        <v>0</v>
      </c>
      <c r="W12" s="31"/>
    </row>
    <row r="13" spans="2:23" ht="15.75" customHeight="1">
      <c r="B13" s="62" t="s">
        <v>26</v>
      </c>
      <c r="C13" s="63"/>
      <c r="D13" s="39"/>
      <c r="E13" s="2">
        <v>7</v>
      </c>
      <c r="F13" s="63" t="s">
        <v>31</v>
      </c>
      <c r="G13" s="63"/>
      <c r="H13" s="39"/>
      <c r="I13" s="43"/>
      <c r="J13" s="2">
        <v>7</v>
      </c>
      <c r="K13" s="62" t="s">
        <v>70</v>
      </c>
      <c r="L13" s="63"/>
      <c r="M13" s="43"/>
      <c r="N13" s="2">
        <v>7</v>
      </c>
      <c r="O13" s="10" t="b">
        <v>0</v>
      </c>
      <c r="P13" s="10">
        <f t="shared" si="0"/>
        <v>0</v>
      </c>
      <c r="Q13" s="10" t="b">
        <v>0</v>
      </c>
      <c r="R13" s="10">
        <f t="shared" si="2"/>
        <v>0</v>
      </c>
      <c r="S13" s="35" t="b">
        <v>0</v>
      </c>
      <c r="T13" s="10">
        <f t="shared" si="3"/>
        <v>0</v>
      </c>
      <c r="U13" s="35" t="b">
        <v>0</v>
      </c>
      <c r="V13" s="10">
        <f t="shared" si="1"/>
        <v>0</v>
      </c>
      <c r="W13" s="31"/>
    </row>
    <row r="14" spans="2:23" ht="15.75" customHeight="1">
      <c r="B14" s="62" t="s">
        <v>14</v>
      </c>
      <c r="C14" s="63"/>
      <c r="D14" s="39"/>
      <c r="E14" s="2">
        <v>1</v>
      </c>
      <c r="F14" s="63" t="s">
        <v>15</v>
      </c>
      <c r="G14" s="63"/>
      <c r="H14" s="39"/>
      <c r="I14" s="43"/>
      <c r="J14" s="2">
        <v>1.5</v>
      </c>
      <c r="K14" s="62" t="s">
        <v>71</v>
      </c>
      <c r="L14" s="63"/>
      <c r="M14" s="43"/>
      <c r="N14" s="2">
        <v>2</v>
      </c>
      <c r="O14" s="10" t="b">
        <v>0</v>
      </c>
      <c r="P14" s="10">
        <f t="shared" si="0"/>
        <v>0</v>
      </c>
      <c r="Q14" s="10" t="b">
        <v>0</v>
      </c>
      <c r="R14" s="10">
        <f t="shared" si="2"/>
        <v>0</v>
      </c>
      <c r="S14" s="35" t="b">
        <v>0</v>
      </c>
      <c r="T14" s="10">
        <f t="shared" si="3"/>
        <v>0</v>
      </c>
      <c r="U14" s="35" t="b">
        <v>0</v>
      </c>
      <c r="V14" s="10">
        <f t="shared" si="1"/>
        <v>0</v>
      </c>
      <c r="W14" s="31"/>
    </row>
    <row r="15" spans="2:23" ht="15.75" customHeight="1" thickBot="1">
      <c r="B15" s="74"/>
      <c r="C15" s="75"/>
      <c r="D15" s="75"/>
      <c r="E15" s="12"/>
      <c r="F15" s="100" t="s">
        <v>16</v>
      </c>
      <c r="G15" s="100"/>
      <c r="H15" s="40"/>
      <c r="I15" s="44"/>
      <c r="J15" s="2">
        <v>1.5</v>
      </c>
      <c r="K15" s="62" t="s">
        <v>72</v>
      </c>
      <c r="L15" s="63"/>
      <c r="M15" s="44"/>
      <c r="N15" s="2">
        <v>2</v>
      </c>
      <c r="O15" s="10"/>
      <c r="P15" s="10">
        <f>SUM(P6:P14)</f>
        <v>0</v>
      </c>
      <c r="Q15" s="10" t="b">
        <v>0</v>
      </c>
      <c r="R15" s="10">
        <f t="shared" si="2"/>
        <v>0</v>
      </c>
      <c r="S15" s="35" t="b">
        <v>0</v>
      </c>
      <c r="T15" s="10">
        <f t="shared" si="3"/>
        <v>0</v>
      </c>
      <c r="U15" s="35" t="b">
        <v>0</v>
      </c>
      <c r="V15" s="10">
        <f t="shared" si="1"/>
        <v>0</v>
      </c>
      <c r="W15" s="31"/>
    </row>
    <row r="16" spans="2:18" ht="15.75" customHeight="1" thickBot="1">
      <c r="B16" s="90" t="s">
        <v>27</v>
      </c>
      <c r="C16" s="91"/>
      <c r="D16" s="92"/>
      <c r="E16" s="11">
        <f>SUM(P6:P14)</f>
        <v>0</v>
      </c>
      <c r="F16" s="76" t="s">
        <v>32</v>
      </c>
      <c r="G16" s="77"/>
      <c r="H16" s="46">
        <f>SUM(R6:R15)</f>
        <v>0</v>
      </c>
      <c r="I16" s="47">
        <f>SUM(T6:T15)</f>
        <v>0</v>
      </c>
      <c r="J16" s="7">
        <f>SUM(R6:R15)+SUM(T6:T15)</f>
        <v>0</v>
      </c>
      <c r="K16" s="76" t="s">
        <v>73</v>
      </c>
      <c r="L16" s="77"/>
      <c r="M16" s="86"/>
      <c r="N16" s="7">
        <f>SUM(V6:V15)</f>
        <v>0</v>
      </c>
      <c r="O16" s="10"/>
      <c r="P16" s="17" t="s">
        <v>53</v>
      </c>
      <c r="Q16" s="10"/>
      <c r="R16" s="10">
        <f>SUM(R6:R15)</f>
        <v>0</v>
      </c>
    </row>
    <row r="17" spans="2:16" ht="15.75" customHeight="1" thickBot="1">
      <c r="B17" s="90" t="s">
        <v>28</v>
      </c>
      <c r="C17" s="91"/>
      <c r="D17" s="69">
        <f>E16*$P$5</f>
        <v>0</v>
      </c>
      <c r="E17" s="71"/>
      <c r="F17" s="74" t="s">
        <v>33</v>
      </c>
      <c r="G17" s="106"/>
      <c r="H17" s="69">
        <f>SUM(R6:R15)*$P$5+SUM(T6:T15)*$R$5</f>
        <v>0</v>
      </c>
      <c r="I17" s="70"/>
      <c r="J17" s="71"/>
      <c r="K17" s="74" t="s">
        <v>74</v>
      </c>
      <c r="L17" s="75"/>
      <c r="M17" s="69">
        <f>N16*$R$5</f>
        <v>0</v>
      </c>
      <c r="N17" s="71"/>
      <c r="P17" s="20">
        <f>E16+J16+N16</f>
        <v>0</v>
      </c>
    </row>
    <row r="18" spans="2:14" ht="15" customHeight="1" thickBot="1">
      <c r="B18" s="105" t="s">
        <v>17</v>
      </c>
      <c r="C18" s="95"/>
      <c r="D18" s="95"/>
      <c r="E18" s="95"/>
      <c r="F18" s="14" t="s">
        <v>17</v>
      </c>
      <c r="G18" s="95" t="s">
        <v>22</v>
      </c>
      <c r="H18" s="95"/>
      <c r="I18" s="95"/>
      <c r="J18" s="96"/>
      <c r="K18" s="30" t="s">
        <v>17</v>
      </c>
      <c r="L18" s="57" t="s">
        <v>22</v>
      </c>
      <c r="M18" s="57"/>
      <c r="N18" s="58"/>
    </row>
    <row r="19" spans="2:19" ht="15" customHeight="1" thickBot="1">
      <c r="B19" s="112" t="s">
        <v>39</v>
      </c>
      <c r="C19" s="109"/>
      <c r="D19" s="109"/>
      <c r="E19" s="109"/>
      <c r="F19" s="9" t="s">
        <v>35</v>
      </c>
      <c r="G19" s="109" t="s">
        <v>45</v>
      </c>
      <c r="H19" s="109"/>
      <c r="I19" s="109"/>
      <c r="J19" s="81"/>
      <c r="K19" s="33" t="s">
        <v>83</v>
      </c>
      <c r="L19" s="80" t="s">
        <v>91</v>
      </c>
      <c r="M19" s="80"/>
      <c r="N19" s="81"/>
      <c r="P19" s="21" t="s">
        <v>54</v>
      </c>
      <c r="Q19" s="23"/>
      <c r="R19" s="25" t="s">
        <v>55</v>
      </c>
      <c r="S19" s="27">
        <f>ROUND($P$20*0.3,0)</f>
        <v>0</v>
      </c>
    </row>
    <row r="20" spans="2:19" ht="15" customHeight="1" thickBot="1">
      <c r="B20" s="112" t="s">
        <v>19</v>
      </c>
      <c r="C20" s="109"/>
      <c r="D20" s="109"/>
      <c r="E20" s="109"/>
      <c r="F20" s="15" t="s">
        <v>43</v>
      </c>
      <c r="G20" s="109" t="s">
        <v>30</v>
      </c>
      <c r="H20" s="109"/>
      <c r="I20" s="109"/>
      <c r="J20" s="81"/>
      <c r="K20" s="33" t="s">
        <v>92</v>
      </c>
      <c r="L20" s="80" t="s">
        <v>86</v>
      </c>
      <c r="M20" s="80"/>
      <c r="N20" s="81"/>
      <c r="P20" s="28">
        <f>ROUND(D17+H17+M17,0)</f>
        <v>0</v>
      </c>
      <c r="Q20" s="24"/>
      <c r="R20" s="48" t="s">
        <v>114</v>
      </c>
      <c r="S20" s="27">
        <f>ROUND($P$20*0.1,0)</f>
        <v>0</v>
      </c>
    </row>
    <row r="21" spans="2:19" ht="15" customHeight="1" thickBot="1">
      <c r="B21" s="113" t="s">
        <v>40</v>
      </c>
      <c r="C21" s="110"/>
      <c r="D21" s="110"/>
      <c r="E21" s="110"/>
      <c r="F21" s="34" t="s">
        <v>44</v>
      </c>
      <c r="G21" s="114"/>
      <c r="H21" s="114"/>
      <c r="I21" s="114"/>
      <c r="J21" s="115"/>
      <c r="K21" s="34" t="s">
        <v>93</v>
      </c>
      <c r="L21" s="110" t="s">
        <v>88</v>
      </c>
      <c r="M21" s="110"/>
      <c r="N21" s="111"/>
      <c r="P21" s="19"/>
      <c r="Q21" s="19"/>
      <c r="R21" s="49" t="str">
        <f>"последња, 8. рата"</f>
        <v>последња, 8. рата</v>
      </c>
      <c r="S21" s="27">
        <f>P20-S19-6*S20</f>
        <v>0</v>
      </c>
    </row>
    <row r="22" ht="15.75" thickBot="1"/>
    <row r="23" spans="2:14" ht="21.75" thickBot="1">
      <c r="B23" s="51" t="s">
        <v>111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</row>
  </sheetData>
  <sheetProtection/>
  <mergeCells count="63">
    <mergeCell ref="R4:S4"/>
    <mergeCell ref="R5:S5"/>
    <mergeCell ref="B4:E4"/>
    <mergeCell ref="F4:J4"/>
    <mergeCell ref="P4:Q4"/>
    <mergeCell ref="B5:C5"/>
    <mergeCell ref="F5:G5"/>
    <mergeCell ref="P5:Q5"/>
    <mergeCell ref="K4:N4"/>
    <mergeCell ref="K5:L5"/>
    <mergeCell ref="B11:C11"/>
    <mergeCell ref="F11:G11"/>
    <mergeCell ref="B6:C6"/>
    <mergeCell ref="F6:G6"/>
    <mergeCell ref="B7:C7"/>
    <mergeCell ref="F7:G7"/>
    <mergeCell ref="B8:C8"/>
    <mergeCell ref="F8:G8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1:E21"/>
    <mergeCell ref="G21:J21"/>
    <mergeCell ref="B18:E18"/>
    <mergeCell ref="G18:J18"/>
    <mergeCell ref="B19:E19"/>
    <mergeCell ref="G19:J19"/>
    <mergeCell ref="K16:M16"/>
    <mergeCell ref="K17:L17"/>
    <mergeCell ref="M17:N17"/>
    <mergeCell ref="K6:L6"/>
    <mergeCell ref="K7:L7"/>
    <mergeCell ref="K8:L8"/>
    <mergeCell ref="K9:L9"/>
    <mergeCell ref="K10:L10"/>
    <mergeCell ref="B23:N23"/>
    <mergeCell ref="L18:N18"/>
    <mergeCell ref="L19:N19"/>
    <mergeCell ref="L20:N20"/>
    <mergeCell ref="L21:N21"/>
    <mergeCell ref="B20:E20"/>
    <mergeCell ref="G20:J20"/>
    <mergeCell ref="B2:N2"/>
    <mergeCell ref="K12:L12"/>
    <mergeCell ref="K13:L13"/>
    <mergeCell ref="K14:L14"/>
    <mergeCell ref="K15:L15"/>
    <mergeCell ref="K11:L11"/>
    <mergeCell ref="B9:C9"/>
    <mergeCell ref="F9:G9"/>
    <mergeCell ref="B10:C10"/>
    <mergeCell ref="F10:G10"/>
  </mergeCells>
  <conditionalFormatting sqref="P17">
    <cfRule type="cellIs" priority="2" dxfId="18" operator="lessThan" stopIfTrue="1">
      <formula>37</formula>
    </cfRule>
    <cfRule type="cellIs" priority="3" dxfId="19" operator="greaterThan" stopIfTrue="1">
      <formula>36</formula>
    </cfRule>
  </conditionalFormatting>
  <conditionalFormatting sqref="J16">
    <cfRule type="cellIs" priority="1" dxfId="20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V23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7.00390625" style="0" customWidth="1"/>
    <col min="6" max="6" width="23.421875" style="0" bestFit="1" customWidth="1"/>
    <col min="7" max="7" width="7.7109375" style="0" customWidth="1"/>
    <col min="8" max="9" width="6.28125" style="0" customWidth="1"/>
    <col min="10" max="10" width="5.7109375" style="0" bestFit="1" customWidth="1"/>
    <col min="11" max="11" width="22.57421875" style="0" bestFit="1" customWidth="1"/>
    <col min="12" max="12" width="11.8515625" style="0" customWidth="1"/>
    <col min="13" max="13" width="6.140625" style="0" customWidth="1"/>
    <col min="14" max="14" width="5.7109375" style="0" bestFit="1" customWidth="1"/>
    <col min="15" max="15" width="2.28125" style="0" customWidth="1"/>
    <col min="16" max="16" width="18.7109375" style="0" customWidth="1"/>
    <col min="17" max="17" width="9.140625" style="0" customWidth="1"/>
    <col min="18" max="18" width="13.00390625" style="0" customWidth="1"/>
    <col min="19" max="19" width="19.00390625" style="0" customWidth="1"/>
  </cols>
  <sheetData>
    <row r="1" ht="15.75" customHeight="1" thickBot="1"/>
    <row r="2" spans="2:14" ht="16.5" customHeight="1" thickBot="1">
      <c r="B2" s="54" t="s">
        <v>60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ht="15.75" customHeight="1" thickBot="1"/>
    <row r="4" spans="2:19" ht="15.75" customHeight="1" thickBot="1">
      <c r="B4" s="64" t="s">
        <v>0</v>
      </c>
      <c r="C4" s="65"/>
      <c r="D4" s="65"/>
      <c r="E4" s="66"/>
      <c r="F4" s="64" t="s">
        <v>2</v>
      </c>
      <c r="G4" s="65"/>
      <c r="H4" s="65"/>
      <c r="I4" s="65"/>
      <c r="J4" s="66"/>
      <c r="K4" s="59" t="s">
        <v>63</v>
      </c>
      <c r="L4" s="60"/>
      <c r="M4" s="60"/>
      <c r="N4" s="61"/>
      <c r="P4" s="97" t="s">
        <v>112</v>
      </c>
      <c r="Q4" s="97"/>
      <c r="R4" s="97" t="s">
        <v>113</v>
      </c>
      <c r="S4" s="97"/>
    </row>
    <row r="5" spans="2:19" ht="16.5" customHeight="1" thickBot="1">
      <c r="B5" s="88" t="s">
        <v>24</v>
      </c>
      <c r="C5" s="89"/>
      <c r="D5" s="37"/>
      <c r="E5" s="1" t="s">
        <v>1</v>
      </c>
      <c r="F5" s="88" t="s">
        <v>24</v>
      </c>
      <c r="G5" s="89"/>
      <c r="H5" s="37"/>
      <c r="I5" s="41"/>
      <c r="J5" s="1" t="s">
        <v>1</v>
      </c>
      <c r="K5" s="88" t="s">
        <v>24</v>
      </c>
      <c r="L5" s="89"/>
      <c r="M5" s="45"/>
      <c r="N5" s="29" t="s">
        <v>1</v>
      </c>
      <c r="P5" s="102">
        <v>1280</v>
      </c>
      <c r="Q5" s="103"/>
      <c r="R5" s="98">
        <v>1600</v>
      </c>
      <c r="S5" s="99"/>
    </row>
    <row r="6" spans="2:22" ht="15.75" customHeight="1">
      <c r="B6" s="104" t="s">
        <v>36</v>
      </c>
      <c r="C6" s="101"/>
      <c r="D6" s="38"/>
      <c r="E6" s="8">
        <v>7</v>
      </c>
      <c r="F6" s="101" t="s">
        <v>12</v>
      </c>
      <c r="G6" s="101"/>
      <c r="H6" s="38"/>
      <c r="I6" s="42"/>
      <c r="J6" s="2">
        <v>7</v>
      </c>
      <c r="K6" s="104" t="s">
        <v>94</v>
      </c>
      <c r="L6" s="101"/>
      <c r="M6" s="42"/>
      <c r="N6" s="2">
        <v>7</v>
      </c>
      <c r="O6" s="10" t="b">
        <v>0</v>
      </c>
      <c r="P6" s="10">
        <f aca="true" t="shared" si="0" ref="P6:P14">IF(O6,E6,0)</f>
        <v>0</v>
      </c>
      <c r="Q6" s="10" t="b">
        <v>0</v>
      </c>
      <c r="R6" s="10">
        <f aca="true" t="shared" si="1" ref="R6:R15">IF(Q6,J6,0)</f>
        <v>0</v>
      </c>
      <c r="S6" s="35" t="b">
        <v>0</v>
      </c>
      <c r="T6" s="10">
        <f>IF(S6,J6,0)</f>
        <v>0</v>
      </c>
      <c r="U6" s="35" t="b">
        <v>0</v>
      </c>
      <c r="V6" s="10">
        <f aca="true" t="shared" si="2" ref="V6:V15">IF(U6,N6,0)</f>
        <v>0</v>
      </c>
    </row>
    <row r="7" spans="2:22" ht="15.75" customHeight="1">
      <c r="B7" s="62" t="s">
        <v>5</v>
      </c>
      <c r="C7" s="63"/>
      <c r="D7" s="39"/>
      <c r="E7" s="2">
        <v>8</v>
      </c>
      <c r="F7" s="63" t="s">
        <v>41</v>
      </c>
      <c r="G7" s="63"/>
      <c r="H7" s="39"/>
      <c r="I7" s="43"/>
      <c r="J7" s="2">
        <v>7</v>
      </c>
      <c r="K7" s="62" t="s">
        <v>95</v>
      </c>
      <c r="L7" s="63"/>
      <c r="M7" s="43"/>
      <c r="N7" s="2">
        <v>7</v>
      </c>
      <c r="O7" s="10" t="b">
        <v>0</v>
      </c>
      <c r="P7" s="10">
        <f t="shared" si="0"/>
        <v>0</v>
      </c>
      <c r="Q7" s="10" t="b">
        <v>0</v>
      </c>
      <c r="R7" s="10">
        <f t="shared" si="1"/>
        <v>0</v>
      </c>
      <c r="S7" s="35" t="b">
        <v>0</v>
      </c>
      <c r="T7" s="10">
        <f aca="true" t="shared" si="3" ref="T7:T15">IF(S7,J7,0)</f>
        <v>0</v>
      </c>
      <c r="U7" s="35" t="b">
        <v>0</v>
      </c>
      <c r="V7" s="10">
        <f t="shared" si="2"/>
        <v>0</v>
      </c>
    </row>
    <row r="8" spans="2:22" ht="15.75" customHeight="1">
      <c r="B8" s="62" t="s">
        <v>37</v>
      </c>
      <c r="C8" s="63"/>
      <c r="D8" s="39"/>
      <c r="E8" s="2">
        <v>7</v>
      </c>
      <c r="F8" s="63" t="s">
        <v>46</v>
      </c>
      <c r="G8" s="63"/>
      <c r="H8" s="39"/>
      <c r="I8" s="43"/>
      <c r="J8" s="2">
        <v>7</v>
      </c>
      <c r="K8" s="62" t="s">
        <v>96</v>
      </c>
      <c r="L8" s="63"/>
      <c r="M8" s="43"/>
      <c r="N8" s="2">
        <v>7</v>
      </c>
      <c r="O8" s="10" t="b">
        <v>0</v>
      </c>
      <c r="P8" s="10">
        <f t="shared" si="0"/>
        <v>0</v>
      </c>
      <c r="Q8" s="10" t="b">
        <v>0</v>
      </c>
      <c r="R8" s="10">
        <f t="shared" si="1"/>
        <v>0</v>
      </c>
      <c r="S8" s="35" t="b">
        <v>0</v>
      </c>
      <c r="T8" s="10">
        <f t="shared" si="3"/>
        <v>0</v>
      </c>
      <c r="U8" s="35" t="b">
        <v>0</v>
      </c>
      <c r="V8" s="10">
        <f t="shared" si="2"/>
        <v>0</v>
      </c>
    </row>
    <row r="9" spans="2:22" ht="15.75" customHeight="1">
      <c r="B9" s="62" t="s">
        <v>38</v>
      </c>
      <c r="C9" s="63"/>
      <c r="D9" s="39"/>
      <c r="E9" s="2">
        <v>7</v>
      </c>
      <c r="F9" s="63" t="s">
        <v>10</v>
      </c>
      <c r="G9" s="63"/>
      <c r="H9" s="39"/>
      <c r="I9" s="43"/>
      <c r="J9" s="2">
        <v>8</v>
      </c>
      <c r="K9" s="62" t="s">
        <v>97</v>
      </c>
      <c r="L9" s="63"/>
      <c r="M9" s="43"/>
      <c r="N9" s="2">
        <v>7</v>
      </c>
      <c r="O9" s="10" t="b">
        <v>0</v>
      </c>
      <c r="P9" s="10">
        <f t="shared" si="0"/>
        <v>0</v>
      </c>
      <c r="Q9" s="10" t="b">
        <v>0</v>
      </c>
      <c r="R9" s="10">
        <f t="shared" si="1"/>
        <v>0</v>
      </c>
      <c r="S9" s="35" t="b">
        <v>0</v>
      </c>
      <c r="T9" s="10">
        <f t="shared" si="3"/>
        <v>0</v>
      </c>
      <c r="U9" s="35" t="b">
        <v>0</v>
      </c>
      <c r="V9" s="10">
        <f t="shared" si="2"/>
        <v>0</v>
      </c>
    </row>
    <row r="10" spans="2:22" ht="15.75" customHeight="1">
      <c r="B10" s="62" t="s">
        <v>11</v>
      </c>
      <c r="C10" s="63"/>
      <c r="D10" s="39"/>
      <c r="E10" s="2">
        <v>8</v>
      </c>
      <c r="F10" s="63" t="s">
        <v>47</v>
      </c>
      <c r="G10" s="63"/>
      <c r="H10" s="39"/>
      <c r="I10" s="43"/>
      <c r="J10" s="2">
        <v>7</v>
      </c>
      <c r="K10" s="62" t="s">
        <v>98</v>
      </c>
      <c r="L10" s="63"/>
      <c r="M10" s="43"/>
      <c r="N10" s="2">
        <v>7</v>
      </c>
      <c r="O10" s="10" t="b">
        <v>0</v>
      </c>
      <c r="P10" s="10">
        <f t="shared" si="0"/>
        <v>0</v>
      </c>
      <c r="Q10" s="10" t="b">
        <v>0</v>
      </c>
      <c r="R10" s="10">
        <f t="shared" si="1"/>
        <v>0</v>
      </c>
      <c r="S10" s="35" t="b">
        <v>0</v>
      </c>
      <c r="T10" s="10">
        <f t="shared" si="3"/>
        <v>0</v>
      </c>
      <c r="U10" s="35" t="b">
        <v>0</v>
      </c>
      <c r="V10" s="10">
        <f t="shared" si="2"/>
        <v>0</v>
      </c>
    </row>
    <row r="11" spans="2:22" ht="15.75" customHeight="1">
      <c r="B11" s="62" t="s">
        <v>13</v>
      </c>
      <c r="C11" s="63"/>
      <c r="D11" s="39"/>
      <c r="E11" s="2">
        <v>8</v>
      </c>
      <c r="F11" s="63" t="s">
        <v>56</v>
      </c>
      <c r="G11" s="63"/>
      <c r="H11" s="39"/>
      <c r="I11" s="43"/>
      <c r="J11" s="2">
        <v>7</v>
      </c>
      <c r="K11" s="62" t="s">
        <v>82</v>
      </c>
      <c r="L11" s="63"/>
      <c r="M11" s="43"/>
      <c r="N11" s="2">
        <v>7</v>
      </c>
      <c r="O11" s="10" t="b">
        <v>0</v>
      </c>
      <c r="P11" s="10">
        <f t="shared" si="0"/>
        <v>0</v>
      </c>
      <c r="Q11" s="10" t="b">
        <v>0</v>
      </c>
      <c r="R11" s="10">
        <f t="shared" si="1"/>
        <v>0</v>
      </c>
      <c r="S11" s="35" t="b">
        <v>0</v>
      </c>
      <c r="T11" s="10">
        <f t="shared" si="3"/>
        <v>0</v>
      </c>
      <c r="U11" s="35" t="b">
        <v>0</v>
      </c>
      <c r="V11" s="10">
        <f t="shared" si="2"/>
        <v>0</v>
      </c>
    </row>
    <row r="12" spans="2:22" ht="15.75" customHeight="1">
      <c r="B12" s="62" t="s">
        <v>25</v>
      </c>
      <c r="C12" s="63"/>
      <c r="D12" s="39"/>
      <c r="E12" s="2">
        <v>7</v>
      </c>
      <c r="F12" s="63" t="s">
        <v>26</v>
      </c>
      <c r="G12" s="63"/>
      <c r="H12" s="39"/>
      <c r="I12" s="43"/>
      <c r="J12" s="2">
        <v>7</v>
      </c>
      <c r="K12" s="78" t="s">
        <v>26</v>
      </c>
      <c r="L12" s="79"/>
      <c r="M12" s="43"/>
      <c r="N12" s="2">
        <v>7</v>
      </c>
      <c r="O12" s="10" t="b">
        <v>0</v>
      </c>
      <c r="P12" s="10">
        <f t="shared" si="0"/>
        <v>0</v>
      </c>
      <c r="Q12" s="10" t="b">
        <v>0</v>
      </c>
      <c r="R12" s="10">
        <f t="shared" si="1"/>
        <v>0</v>
      </c>
      <c r="S12" s="35" t="b">
        <v>0</v>
      </c>
      <c r="T12" s="10">
        <f t="shared" si="3"/>
        <v>0</v>
      </c>
      <c r="U12" s="35" t="b">
        <v>0</v>
      </c>
      <c r="V12" s="10">
        <f t="shared" si="2"/>
        <v>0</v>
      </c>
    </row>
    <row r="13" spans="2:22" ht="15.75" customHeight="1">
      <c r="B13" s="62" t="s">
        <v>26</v>
      </c>
      <c r="C13" s="63"/>
      <c r="D13" s="39"/>
      <c r="E13" s="2">
        <v>7</v>
      </c>
      <c r="F13" s="63" t="s">
        <v>31</v>
      </c>
      <c r="G13" s="63"/>
      <c r="H13" s="39"/>
      <c r="I13" s="43"/>
      <c r="J13" s="2">
        <v>7</v>
      </c>
      <c r="K13" s="62" t="s">
        <v>70</v>
      </c>
      <c r="L13" s="63"/>
      <c r="M13" s="43"/>
      <c r="N13" s="2">
        <v>7</v>
      </c>
      <c r="O13" s="10" t="b">
        <v>0</v>
      </c>
      <c r="P13" s="10">
        <f t="shared" si="0"/>
        <v>0</v>
      </c>
      <c r="Q13" s="10" t="b">
        <v>0</v>
      </c>
      <c r="R13" s="10">
        <f t="shared" si="1"/>
        <v>0</v>
      </c>
      <c r="S13" s="35" t="b">
        <v>0</v>
      </c>
      <c r="T13" s="10">
        <f t="shared" si="3"/>
        <v>0</v>
      </c>
      <c r="U13" s="35" t="b">
        <v>0</v>
      </c>
      <c r="V13" s="10">
        <f t="shared" si="2"/>
        <v>0</v>
      </c>
    </row>
    <row r="14" spans="2:22" ht="15.75" customHeight="1">
      <c r="B14" s="62" t="s">
        <v>14</v>
      </c>
      <c r="C14" s="63"/>
      <c r="D14" s="39"/>
      <c r="E14" s="2">
        <v>1</v>
      </c>
      <c r="F14" s="63" t="s">
        <v>15</v>
      </c>
      <c r="G14" s="63"/>
      <c r="H14" s="39"/>
      <c r="I14" s="43"/>
      <c r="J14" s="2">
        <v>1.5</v>
      </c>
      <c r="K14" s="62" t="s">
        <v>71</v>
      </c>
      <c r="L14" s="63"/>
      <c r="M14" s="43"/>
      <c r="N14" s="2">
        <v>2</v>
      </c>
      <c r="O14" s="10" t="b">
        <v>0</v>
      </c>
      <c r="P14" s="10">
        <f t="shared" si="0"/>
        <v>0</v>
      </c>
      <c r="Q14" s="10" t="b">
        <v>0</v>
      </c>
      <c r="R14" s="10">
        <f t="shared" si="1"/>
        <v>0</v>
      </c>
      <c r="S14" s="35" t="b">
        <v>0</v>
      </c>
      <c r="T14" s="10">
        <f t="shared" si="3"/>
        <v>0</v>
      </c>
      <c r="U14" s="35" t="b">
        <v>0</v>
      </c>
      <c r="V14" s="10">
        <f t="shared" si="2"/>
        <v>0</v>
      </c>
    </row>
    <row r="15" spans="2:22" ht="15.75" customHeight="1" thickBot="1">
      <c r="B15" s="74"/>
      <c r="C15" s="75"/>
      <c r="D15" s="75"/>
      <c r="E15" s="12"/>
      <c r="F15" s="100" t="s">
        <v>16</v>
      </c>
      <c r="G15" s="100"/>
      <c r="H15" s="40"/>
      <c r="I15" s="44"/>
      <c r="J15" s="2">
        <v>1.5</v>
      </c>
      <c r="K15" s="62" t="s">
        <v>72</v>
      </c>
      <c r="L15" s="63"/>
      <c r="M15" s="44"/>
      <c r="N15" s="2">
        <v>2</v>
      </c>
      <c r="O15" s="10"/>
      <c r="P15" s="10">
        <f>SUM(P6:P14)</f>
        <v>0</v>
      </c>
      <c r="Q15" s="10" t="b">
        <v>0</v>
      </c>
      <c r="R15" s="10">
        <f t="shared" si="1"/>
        <v>0</v>
      </c>
      <c r="S15" s="35" t="b">
        <v>0</v>
      </c>
      <c r="T15" s="10">
        <f t="shared" si="3"/>
        <v>0</v>
      </c>
      <c r="U15" s="35" t="b">
        <v>0</v>
      </c>
      <c r="V15" s="10">
        <f t="shared" si="2"/>
        <v>0</v>
      </c>
    </row>
    <row r="16" spans="2:18" ht="15.75" customHeight="1" thickBot="1">
      <c r="B16" s="90" t="s">
        <v>27</v>
      </c>
      <c r="C16" s="91"/>
      <c r="D16" s="92"/>
      <c r="E16" s="11">
        <f>SUM(P6:P14)</f>
        <v>0</v>
      </c>
      <c r="F16" s="76" t="s">
        <v>32</v>
      </c>
      <c r="G16" s="77"/>
      <c r="H16" s="46">
        <f>SUM(R6:R15)</f>
        <v>0</v>
      </c>
      <c r="I16" s="47">
        <f>SUM(T6:T15)</f>
        <v>0</v>
      </c>
      <c r="J16" s="7">
        <f>SUM(R6:R15)+SUM(T6:T15)</f>
        <v>0</v>
      </c>
      <c r="K16" s="76" t="s">
        <v>73</v>
      </c>
      <c r="L16" s="77"/>
      <c r="M16" s="86"/>
      <c r="N16" s="7">
        <f>SUM(V6:V15)</f>
        <v>0</v>
      </c>
      <c r="O16" s="10"/>
      <c r="P16" s="17" t="s">
        <v>53</v>
      </c>
      <c r="Q16" s="10"/>
      <c r="R16" s="10">
        <f>SUM(R6:R15)</f>
        <v>0</v>
      </c>
    </row>
    <row r="17" spans="2:16" ht="15.75" customHeight="1" thickBot="1">
      <c r="B17" s="90" t="s">
        <v>28</v>
      </c>
      <c r="C17" s="91"/>
      <c r="D17" s="69">
        <f>E16*$P$5</f>
        <v>0</v>
      </c>
      <c r="E17" s="71"/>
      <c r="F17" s="74" t="s">
        <v>33</v>
      </c>
      <c r="G17" s="106"/>
      <c r="H17" s="69">
        <f>SUM(R6:R15)*$P$5+SUM(T6:T15)*$R$5</f>
        <v>0</v>
      </c>
      <c r="I17" s="70"/>
      <c r="J17" s="71"/>
      <c r="K17" s="74" t="s">
        <v>74</v>
      </c>
      <c r="L17" s="75"/>
      <c r="M17" s="69">
        <f>N16*$R$5</f>
        <v>0</v>
      </c>
      <c r="N17" s="71"/>
      <c r="P17" s="20">
        <f>E16+J16+N16</f>
        <v>0</v>
      </c>
    </row>
    <row r="18" spans="2:14" ht="15" customHeight="1" thickBot="1">
      <c r="B18" s="105" t="s">
        <v>17</v>
      </c>
      <c r="C18" s="95"/>
      <c r="D18" s="95"/>
      <c r="E18" s="95"/>
      <c r="F18" s="14" t="s">
        <v>17</v>
      </c>
      <c r="G18" s="95" t="s">
        <v>22</v>
      </c>
      <c r="H18" s="95"/>
      <c r="I18" s="95"/>
      <c r="J18" s="96"/>
      <c r="K18" s="30" t="s">
        <v>17</v>
      </c>
      <c r="L18" s="57" t="s">
        <v>22</v>
      </c>
      <c r="M18" s="57"/>
      <c r="N18" s="58"/>
    </row>
    <row r="19" spans="2:19" ht="15" customHeight="1" thickBot="1">
      <c r="B19" s="112" t="s">
        <v>39</v>
      </c>
      <c r="C19" s="109"/>
      <c r="D19" s="109"/>
      <c r="E19" s="109"/>
      <c r="F19" s="13" t="s">
        <v>29</v>
      </c>
      <c r="G19" s="109" t="s">
        <v>45</v>
      </c>
      <c r="H19" s="109"/>
      <c r="I19" s="109"/>
      <c r="J19" s="81"/>
      <c r="K19" s="33" t="s">
        <v>99</v>
      </c>
      <c r="L19" s="80" t="s">
        <v>86</v>
      </c>
      <c r="M19" s="80"/>
      <c r="N19" s="81"/>
      <c r="P19" s="21" t="s">
        <v>54</v>
      </c>
      <c r="Q19" s="23"/>
      <c r="R19" s="25" t="s">
        <v>55</v>
      </c>
      <c r="S19" s="27">
        <f>ROUND($P$20*0.3,0)</f>
        <v>0</v>
      </c>
    </row>
    <row r="20" spans="2:19" ht="15" customHeight="1" thickBot="1">
      <c r="B20" s="112" t="s">
        <v>19</v>
      </c>
      <c r="C20" s="109"/>
      <c r="D20" s="109"/>
      <c r="E20" s="109"/>
      <c r="F20" s="15" t="s">
        <v>43</v>
      </c>
      <c r="G20" s="109" t="s">
        <v>48</v>
      </c>
      <c r="H20" s="109"/>
      <c r="I20" s="109"/>
      <c r="J20" s="81"/>
      <c r="K20" s="33" t="s">
        <v>100</v>
      </c>
      <c r="L20" s="80" t="s">
        <v>88</v>
      </c>
      <c r="M20" s="80"/>
      <c r="N20" s="81"/>
      <c r="P20" s="28">
        <f>ROUND(D17+H17+M17,0)</f>
        <v>0</v>
      </c>
      <c r="Q20" s="24"/>
      <c r="R20" s="48" t="s">
        <v>114</v>
      </c>
      <c r="S20" s="27">
        <f>ROUND($P$20*0.1,0)</f>
        <v>0</v>
      </c>
    </row>
    <row r="21" spans="2:19" ht="15.75" customHeight="1" thickBot="1">
      <c r="B21" s="116" t="s">
        <v>40</v>
      </c>
      <c r="C21" s="107"/>
      <c r="D21" s="107"/>
      <c r="E21" s="107"/>
      <c r="F21" s="16"/>
      <c r="G21" s="117"/>
      <c r="H21" s="117"/>
      <c r="I21" s="117"/>
      <c r="J21" s="118"/>
      <c r="K21" s="34" t="s">
        <v>101</v>
      </c>
      <c r="L21" s="107"/>
      <c r="M21" s="107"/>
      <c r="N21" s="108"/>
      <c r="P21" s="19"/>
      <c r="Q21" s="19"/>
      <c r="R21" s="49" t="str">
        <f>"последња, 8. рата"</f>
        <v>последња, 8. рата</v>
      </c>
      <c r="S21" s="27">
        <f>P20-S19-6*S20</f>
        <v>0</v>
      </c>
    </row>
    <row r="22" ht="15.75" thickBot="1"/>
    <row r="23" spans="2:14" ht="21.75" thickBot="1">
      <c r="B23" s="51" t="s">
        <v>111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</row>
  </sheetData>
  <sheetProtection/>
  <mergeCells count="63">
    <mergeCell ref="R4:S4"/>
    <mergeCell ref="R5:S5"/>
    <mergeCell ref="B4:E4"/>
    <mergeCell ref="F4:J4"/>
    <mergeCell ref="P4:Q4"/>
    <mergeCell ref="B5:C5"/>
    <mergeCell ref="F5:G5"/>
    <mergeCell ref="P5:Q5"/>
    <mergeCell ref="K5:L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3:C13"/>
    <mergeCell ref="F13:G13"/>
    <mergeCell ref="B14:C14"/>
    <mergeCell ref="F14:G14"/>
    <mergeCell ref="B15:D15"/>
    <mergeCell ref="F15:G15"/>
    <mergeCell ref="K6:L6"/>
    <mergeCell ref="B21:E21"/>
    <mergeCell ref="G21:J21"/>
    <mergeCell ref="B18:E18"/>
    <mergeCell ref="G18:J18"/>
    <mergeCell ref="B19:E19"/>
    <mergeCell ref="H17:J17"/>
    <mergeCell ref="F16:G16"/>
    <mergeCell ref="B12:C12"/>
    <mergeCell ref="F12:G12"/>
    <mergeCell ref="G19:J19"/>
    <mergeCell ref="B20:E20"/>
    <mergeCell ref="G20:J20"/>
    <mergeCell ref="L19:N19"/>
    <mergeCell ref="M17:N17"/>
    <mergeCell ref="K14:L14"/>
    <mergeCell ref="B16:D16"/>
    <mergeCell ref="B17:C17"/>
    <mergeCell ref="D17:E17"/>
    <mergeCell ref="F17:G17"/>
    <mergeCell ref="K7:L7"/>
    <mergeCell ref="K8:L8"/>
    <mergeCell ref="K9:L9"/>
    <mergeCell ref="K10:L10"/>
    <mergeCell ref="K11:L11"/>
    <mergeCell ref="K12:L12"/>
    <mergeCell ref="B23:N23"/>
    <mergeCell ref="L20:N20"/>
    <mergeCell ref="L21:N21"/>
    <mergeCell ref="B2:N2"/>
    <mergeCell ref="L18:N18"/>
    <mergeCell ref="K4:N4"/>
    <mergeCell ref="K13:L13"/>
    <mergeCell ref="K15:L15"/>
    <mergeCell ref="K16:M16"/>
    <mergeCell ref="K17:L17"/>
  </mergeCells>
  <conditionalFormatting sqref="P17">
    <cfRule type="cellIs" priority="2" dxfId="18" operator="lessThan" stopIfTrue="1">
      <formula>37</formula>
    </cfRule>
    <cfRule type="cellIs" priority="3" dxfId="19" operator="greaterThan" stopIfTrue="1">
      <formula>36</formula>
    </cfRule>
  </conditionalFormatting>
  <conditionalFormatting sqref="J16">
    <cfRule type="cellIs" priority="1" dxfId="20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W23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1.421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0.421875" style="0" bestFit="1" customWidth="1"/>
    <col min="7" max="7" width="10.57421875" style="0" customWidth="1"/>
    <col min="8" max="9" width="5.7109375" style="0" customWidth="1"/>
    <col min="10" max="10" width="7.421875" style="0" customWidth="1"/>
    <col min="11" max="11" width="22.57421875" style="0" bestFit="1" customWidth="1"/>
    <col min="12" max="12" width="9.7109375" style="0" customWidth="1"/>
    <col min="13" max="13" width="6.28125" style="0" customWidth="1"/>
    <col min="14" max="14" width="7.140625" style="0" customWidth="1"/>
    <col min="15" max="15" width="1.7109375" style="0" customWidth="1"/>
    <col min="16" max="16" width="20.57421875" style="0" customWidth="1"/>
    <col min="17" max="17" width="7.421875" style="0" customWidth="1"/>
    <col min="18" max="18" width="12.8515625" style="0" customWidth="1"/>
    <col min="19" max="19" width="18.140625" style="0" customWidth="1"/>
  </cols>
  <sheetData>
    <row r="1" ht="15.75" thickBot="1"/>
    <row r="2" spans="2:14" ht="15.75" thickBot="1">
      <c r="B2" s="54" t="s">
        <v>61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ht="15.75" thickBot="1"/>
    <row r="4" spans="2:19" ht="15.75" thickBot="1">
      <c r="B4" s="64" t="s">
        <v>0</v>
      </c>
      <c r="C4" s="65"/>
      <c r="D4" s="65"/>
      <c r="E4" s="66"/>
      <c r="F4" s="64" t="s">
        <v>2</v>
      </c>
      <c r="G4" s="65"/>
      <c r="H4" s="65"/>
      <c r="I4" s="65"/>
      <c r="J4" s="66"/>
      <c r="K4" s="59" t="s">
        <v>63</v>
      </c>
      <c r="L4" s="60"/>
      <c r="M4" s="60"/>
      <c r="N4" s="61"/>
      <c r="P4" s="97" t="s">
        <v>112</v>
      </c>
      <c r="Q4" s="97"/>
      <c r="R4" s="97" t="s">
        <v>113</v>
      </c>
      <c r="S4" s="97"/>
    </row>
    <row r="5" spans="2:19" ht="30.75" thickBot="1">
      <c r="B5" s="88" t="s">
        <v>24</v>
      </c>
      <c r="C5" s="89"/>
      <c r="D5" s="37"/>
      <c r="E5" s="1" t="s">
        <v>1</v>
      </c>
      <c r="F5" s="88" t="s">
        <v>24</v>
      </c>
      <c r="G5" s="89"/>
      <c r="H5" s="37"/>
      <c r="I5" s="41"/>
      <c r="J5" s="1" t="s">
        <v>1</v>
      </c>
      <c r="K5" s="88" t="s">
        <v>24</v>
      </c>
      <c r="L5" s="89"/>
      <c r="M5" s="45"/>
      <c r="N5" s="29" t="s">
        <v>1</v>
      </c>
      <c r="P5" s="102">
        <v>1280</v>
      </c>
      <c r="Q5" s="103"/>
      <c r="R5" s="98">
        <v>1600</v>
      </c>
      <c r="S5" s="99"/>
    </row>
    <row r="6" spans="2:23" ht="15.75" customHeight="1">
      <c r="B6" s="104" t="s">
        <v>36</v>
      </c>
      <c r="C6" s="101"/>
      <c r="D6" s="38"/>
      <c r="E6" s="8">
        <v>7</v>
      </c>
      <c r="F6" s="101" t="s">
        <v>12</v>
      </c>
      <c r="G6" s="101"/>
      <c r="H6" s="38"/>
      <c r="I6" s="42"/>
      <c r="J6" s="2">
        <v>7</v>
      </c>
      <c r="K6" s="104" t="s">
        <v>94</v>
      </c>
      <c r="L6" s="101"/>
      <c r="M6" s="42"/>
      <c r="N6" s="2">
        <v>7</v>
      </c>
      <c r="O6" s="10" t="b">
        <v>0</v>
      </c>
      <c r="P6" s="10">
        <f aca="true" t="shared" si="0" ref="P6:P14">IF(O6,E6,0)</f>
        <v>0</v>
      </c>
      <c r="Q6" s="10" t="b">
        <v>0</v>
      </c>
      <c r="R6" s="10">
        <f>IF(Q6,J6,0)</f>
        <v>0</v>
      </c>
      <c r="S6" s="35" t="b">
        <v>0</v>
      </c>
      <c r="T6" s="10">
        <f>IF(S6,J6,0)</f>
        <v>0</v>
      </c>
      <c r="U6" s="35" t="b">
        <v>0</v>
      </c>
      <c r="V6" s="10">
        <f aca="true" t="shared" si="1" ref="V6:V15">IF(U6,N6,0)</f>
        <v>0</v>
      </c>
      <c r="W6" s="31"/>
    </row>
    <row r="7" spans="2:23" ht="15.75" customHeight="1">
      <c r="B7" s="62" t="s">
        <v>5</v>
      </c>
      <c r="C7" s="63"/>
      <c r="D7" s="39"/>
      <c r="E7" s="2">
        <v>8</v>
      </c>
      <c r="F7" s="63" t="s">
        <v>49</v>
      </c>
      <c r="G7" s="63"/>
      <c r="H7" s="39"/>
      <c r="I7" s="43"/>
      <c r="J7" s="2">
        <v>7</v>
      </c>
      <c r="K7" s="62" t="s">
        <v>95</v>
      </c>
      <c r="L7" s="63"/>
      <c r="M7" s="43"/>
      <c r="N7" s="2">
        <v>7</v>
      </c>
      <c r="O7" s="10" t="b">
        <v>0</v>
      </c>
      <c r="P7" s="10">
        <f t="shared" si="0"/>
        <v>0</v>
      </c>
      <c r="Q7" s="10" t="b">
        <v>0</v>
      </c>
      <c r="R7" s="10">
        <f aca="true" t="shared" si="2" ref="R7:R15">IF(Q7,J7,0)</f>
        <v>0</v>
      </c>
      <c r="S7" s="35" t="b">
        <v>0</v>
      </c>
      <c r="T7" s="10">
        <f aca="true" t="shared" si="3" ref="T7:T15">IF(S7,J7,0)</f>
        <v>0</v>
      </c>
      <c r="U7" s="35" t="b">
        <v>0</v>
      </c>
      <c r="V7" s="10">
        <f t="shared" si="1"/>
        <v>0</v>
      </c>
      <c r="W7" s="31"/>
    </row>
    <row r="8" spans="2:23" ht="15.75" customHeight="1">
      <c r="B8" s="62" t="s">
        <v>37</v>
      </c>
      <c r="C8" s="63"/>
      <c r="D8" s="39"/>
      <c r="E8" s="2">
        <v>7</v>
      </c>
      <c r="F8" s="63" t="s">
        <v>46</v>
      </c>
      <c r="G8" s="63"/>
      <c r="H8" s="39"/>
      <c r="I8" s="43"/>
      <c r="J8" s="2">
        <v>7</v>
      </c>
      <c r="K8" s="62" t="s">
        <v>106</v>
      </c>
      <c r="L8" s="63"/>
      <c r="M8" s="43"/>
      <c r="N8" s="2">
        <v>7</v>
      </c>
      <c r="O8" s="10" t="b">
        <v>0</v>
      </c>
      <c r="P8" s="10">
        <f t="shared" si="0"/>
        <v>0</v>
      </c>
      <c r="Q8" s="10" t="b">
        <v>0</v>
      </c>
      <c r="R8" s="10">
        <f t="shared" si="2"/>
        <v>0</v>
      </c>
      <c r="S8" s="35" t="b">
        <v>0</v>
      </c>
      <c r="T8" s="10">
        <f t="shared" si="3"/>
        <v>0</v>
      </c>
      <c r="U8" s="35" t="b">
        <v>0</v>
      </c>
      <c r="V8" s="10">
        <f t="shared" si="1"/>
        <v>0</v>
      </c>
      <c r="W8" s="31"/>
    </row>
    <row r="9" spans="2:23" ht="15.75" customHeight="1">
      <c r="B9" s="62" t="s">
        <v>38</v>
      </c>
      <c r="C9" s="63"/>
      <c r="D9" s="39"/>
      <c r="E9" s="2">
        <v>7</v>
      </c>
      <c r="F9" s="63" t="s">
        <v>10</v>
      </c>
      <c r="G9" s="63"/>
      <c r="H9" s="39"/>
      <c r="I9" s="43"/>
      <c r="J9" s="2">
        <v>8</v>
      </c>
      <c r="K9" s="62" t="s">
        <v>102</v>
      </c>
      <c r="L9" s="63"/>
      <c r="M9" s="43"/>
      <c r="N9" s="2">
        <v>7</v>
      </c>
      <c r="O9" s="10" t="b">
        <v>0</v>
      </c>
      <c r="P9" s="10">
        <f t="shared" si="0"/>
        <v>0</v>
      </c>
      <c r="Q9" s="10" t="b">
        <v>0</v>
      </c>
      <c r="R9" s="10">
        <f t="shared" si="2"/>
        <v>0</v>
      </c>
      <c r="S9" s="35" t="b">
        <v>0</v>
      </c>
      <c r="T9" s="10">
        <f t="shared" si="3"/>
        <v>0</v>
      </c>
      <c r="U9" s="35" t="b">
        <v>0</v>
      </c>
      <c r="V9" s="10">
        <f t="shared" si="1"/>
        <v>0</v>
      </c>
      <c r="W9" s="31"/>
    </row>
    <row r="10" spans="2:23" ht="15.75" customHeight="1">
      <c r="B10" s="62" t="s">
        <v>11</v>
      </c>
      <c r="C10" s="63"/>
      <c r="D10" s="39"/>
      <c r="E10" s="2">
        <v>8</v>
      </c>
      <c r="F10" s="63" t="s">
        <v>34</v>
      </c>
      <c r="G10" s="63"/>
      <c r="H10" s="39"/>
      <c r="I10" s="43"/>
      <c r="J10" s="2">
        <v>7</v>
      </c>
      <c r="K10" s="62" t="s">
        <v>103</v>
      </c>
      <c r="L10" s="63"/>
      <c r="M10" s="43"/>
      <c r="N10" s="2">
        <v>7</v>
      </c>
      <c r="O10" s="10" t="b">
        <v>0</v>
      </c>
      <c r="P10" s="10">
        <f t="shared" si="0"/>
        <v>0</v>
      </c>
      <c r="Q10" s="10" t="b">
        <v>0</v>
      </c>
      <c r="R10" s="10">
        <f t="shared" si="2"/>
        <v>0</v>
      </c>
      <c r="S10" s="35" t="b">
        <v>0</v>
      </c>
      <c r="T10" s="10">
        <f t="shared" si="3"/>
        <v>0</v>
      </c>
      <c r="U10" s="35" t="b">
        <v>0</v>
      </c>
      <c r="V10" s="10">
        <f t="shared" si="1"/>
        <v>0</v>
      </c>
      <c r="W10" s="31"/>
    </row>
    <row r="11" spans="2:23" ht="15.75" customHeight="1">
      <c r="B11" s="62" t="s">
        <v>13</v>
      </c>
      <c r="C11" s="63"/>
      <c r="D11" s="39"/>
      <c r="E11" s="2">
        <v>8</v>
      </c>
      <c r="F11" s="63" t="s">
        <v>56</v>
      </c>
      <c r="G11" s="63"/>
      <c r="H11" s="39"/>
      <c r="I11" s="43"/>
      <c r="J11" s="2">
        <v>7</v>
      </c>
      <c r="K11" s="62" t="s">
        <v>82</v>
      </c>
      <c r="L11" s="63"/>
      <c r="M11" s="43"/>
      <c r="N11" s="2">
        <v>7</v>
      </c>
      <c r="O11" s="10" t="b">
        <v>0</v>
      </c>
      <c r="P11" s="10">
        <f t="shared" si="0"/>
        <v>0</v>
      </c>
      <c r="Q11" s="10" t="b">
        <v>0</v>
      </c>
      <c r="R11" s="10">
        <f t="shared" si="2"/>
        <v>0</v>
      </c>
      <c r="S11" s="35" t="b">
        <v>0</v>
      </c>
      <c r="T11" s="10">
        <f t="shared" si="3"/>
        <v>0</v>
      </c>
      <c r="U11" s="35" t="b">
        <v>0</v>
      </c>
      <c r="V11" s="10">
        <f t="shared" si="1"/>
        <v>0</v>
      </c>
      <c r="W11" s="31"/>
    </row>
    <row r="12" spans="2:23" ht="15.75" customHeight="1">
      <c r="B12" s="62" t="s">
        <v>25</v>
      </c>
      <c r="C12" s="63"/>
      <c r="D12" s="39"/>
      <c r="E12" s="2">
        <v>7</v>
      </c>
      <c r="F12" s="63" t="s">
        <v>26</v>
      </c>
      <c r="G12" s="63"/>
      <c r="H12" s="39"/>
      <c r="I12" s="43"/>
      <c r="J12" s="2">
        <v>7</v>
      </c>
      <c r="K12" s="78" t="s">
        <v>26</v>
      </c>
      <c r="L12" s="79"/>
      <c r="M12" s="43"/>
      <c r="N12" s="2">
        <v>7</v>
      </c>
      <c r="O12" s="10" t="b">
        <v>0</v>
      </c>
      <c r="P12" s="10">
        <f t="shared" si="0"/>
        <v>0</v>
      </c>
      <c r="Q12" s="10" t="b">
        <v>0</v>
      </c>
      <c r="R12" s="10">
        <f t="shared" si="2"/>
        <v>0</v>
      </c>
      <c r="S12" s="35" t="b">
        <v>0</v>
      </c>
      <c r="T12" s="10">
        <f t="shared" si="3"/>
        <v>0</v>
      </c>
      <c r="U12" s="35" t="b">
        <v>0</v>
      </c>
      <c r="V12" s="10">
        <f t="shared" si="1"/>
        <v>0</v>
      </c>
      <c r="W12" s="31"/>
    </row>
    <row r="13" spans="2:23" ht="15.75" customHeight="1">
      <c r="B13" s="62" t="s">
        <v>26</v>
      </c>
      <c r="C13" s="63"/>
      <c r="D13" s="39"/>
      <c r="E13" s="2">
        <v>7</v>
      </c>
      <c r="F13" s="63" t="s">
        <v>31</v>
      </c>
      <c r="G13" s="63"/>
      <c r="H13" s="39"/>
      <c r="I13" s="43"/>
      <c r="J13" s="2">
        <v>7</v>
      </c>
      <c r="K13" s="62" t="s">
        <v>70</v>
      </c>
      <c r="L13" s="63"/>
      <c r="M13" s="43"/>
      <c r="N13" s="2">
        <v>7</v>
      </c>
      <c r="O13" s="10" t="b">
        <v>0</v>
      </c>
      <c r="P13" s="10">
        <f t="shared" si="0"/>
        <v>0</v>
      </c>
      <c r="Q13" s="10" t="b">
        <v>0</v>
      </c>
      <c r="R13" s="10">
        <f t="shared" si="2"/>
        <v>0</v>
      </c>
      <c r="S13" s="35" t="b">
        <v>0</v>
      </c>
      <c r="T13" s="10">
        <f t="shared" si="3"/>
        <v>0</v>
      </c>
      <c r="U13" s="35" t="b">
        <v>0</v>
      </c>
      <c r="V13" s="10">
        <f t="shared" si="1"/>
        <v>0</v>
      </c>
      <c r="W13" s="31"/>
    </row>
    <row r="14" spans="2:23" ht="15.75" customHeight="1">
      <c r="B14" s="62" t="s">
        <v>14</v>
      </c>
      <c r="C14" s="63"/>
      <c r="D14" s="39"/>
      <c r="E14" s="2">
        <v>1</v>
      </c>
      <c r="F14" s="63" t="s">
        <v>15</v>
      </c>
      <c r="G14" s="63"/>
      <c r="H14" s="39"/>
      <c r="I14" s="43"/>
      <c r="J14" s="2">
        <v>1.5</v>
      </c>
      <c r="K14" s="62" t="s">
        <v>71</v>
      </c>
      <c r="L14" s="63"/>
      <c r="M14" s="43"/>
      <c r="N14" s="2">
        <v>2</v>
      </c>
      <c r="O14" s="10" t="b">
        <v>0</v>
      </c>
      <c r="P14" s="10">
        <f t="shared" si="0"/>
        <v>0</v>
      </c>
      <c r="Q14" s="10" t="b">
        <v>0</v>
      </c>
      <c r="R14" s="10">
        <f t="shared" si="2"/>
        <v>0</v>
      </c>
      <c r="S14" s="35" t="b">
        <v>0</v>
      </c>
      <c r="T14" s="10">
        <f t="shared" si="3"/>
        <v>0</v>
      </c>
      <c r="U14" s="35" t="b">
        <v>0</v>
      </c>
      <c r="V14" s="10">
        <f t="shared" si="1"/>
        <v>0</v>
      </c>
      <c r="W14" s="31"/>
    </row>
    <row r="15" spans="2:23" ht="15.75" customHeight="1" thickBot="1">
      <c r="B15" s="74"/>
      <c r="C15" s="75"/>
      <c r="D15" s="75"/>
      <c r="E15" s="12"/>
      <c r="F15" s="100" t="s">
        <v>16</v>
      </c>
      <c r="G15" s="100"/>
      <c r="H15" s="40"/>
      <c r="I15" s="44"/>
      <c r="J15" s="2">
        <v>1.5</v>
      </c>
      <c r="K15" s="62" t="s">
        <v>72</v>
      </c>
      <c r="L15" s="63"/>
      <c r="M15" s="44"/>
      <c r="N15" s="2">
        <v>2</v>
      </c>
      <c r="O15" s="10"/>
      <c r="P15" s="10">
        <f>SUM(P6:P14)</f>
        <v>0</v>
      </c>
      <c r="Q15" s="10" t="b">
        <v>0</v>
      </c>
      <c r="R15" s="10">
        <f t="shared" si="2"/>
        <v>0</v>
      </c>
      <c r="S15" s="35" t="b">
        <v>0</v>
      </c>
      <c r="T15" s="10">
        <f t="shared" si="3"/>
        <v>0</v>
      </c>
      <c r="U15" s="35" t="b">
        <v>0</v>
      </c>
      <c r="V15" s="10">
        <f t="shared" si="1"/>
        <v>0</v>
      </c>
      <c r="W15" s="31"/>
    </row>
    <row r="16" spans="2:23" ht="15.75" customHeight="1" thickBot="1">
      <c r="B16" s="90" t="s">
        <v>27</v>
      </c>
      <c r="C16" s="91"/>
      <c r="D16" s="92"/>
      <c r="E16" s="11">
        <f>SUM(P6:P14)</f>
        <v>0</v>
      </c>
      <c r="F16" s="76" t="s">
        <v>32</v>
      </c>
      <c r="G16" s="77"/>
      <c r="H16" s="46">
        <f>SUM(R6:R15)</f>
        <v>0</v>
      </c>
      <c r="I16" s="47">
        <f>SUM(T6:T15)</f>
        <v>0</v>
      </c>
      <c r="J16" s="7">
        <f>SUM(R6:R15)+SUM(T6:T15)</f>
        <v>0</v>
      </c>
      <c r="K16" s="76" t="s">
        <v>73</v>
      </c>
      <c r="L16" s="77"/>
      <c r="M16" s="86"/>
      <c r="N16" s="7">
        <f>SUM(V6:V15)</f>
        <v>0</v>
      </c>
      <c r="O16" s="32"/>
      <c r="P16" s="21" t="s">
        <v>53</v>
      </c>
      <c r="Q16" s="32"/>
      <c r="R16" s="10">
        <f>SUM(R6:R15)</f>
        <v>0</v>
      </c>
      <c r="S16" s="31"/>
      <c r="T16" s="31"/>
      <c r="U16" s="31"/>
      <c r="V16" s="31"/>
      <c r="W16" s="31"/>
    </row>
    <row r="17" spans="2:16" ht="15.75" customHeight="1" thickBot="1">
      <c r="B17" s="90" t="s">
        <v>28</v>
      </c>
      <c r="C17" s="91"/>
      <c r="D17" s="69">
        <f>E16*$P$5</f>
        <v>0</v>
      </c>
      <c r="E17" s="71"/>
      <c r="F17" s="74" t="s">
        <v>33</v>
      </c>
      <c r="G17" s="106"/>
      <c r="H17" s="69">
        <f>SUM(R6:R15)*$P$5+SUM(T6:T15)*$R$5</f>
        <v>0</v>
      </c>
      <c r="I17" s="70"/>
      <c r="J17" s="71"/>
      <c r="K17" s="74" t="s">
        <v>74</v>
      </c>
      <c r="L17" s="75"/>
      <c r="M17" s="69">
        <f>N16*$R$5</f>
        <v>0</v>
      </c>
      <c r="N17" s="71"/>
      <c r="P17" s="20">
        <f>E16+J16+N16</f>
        <v>0</v>
      </c>
    </row>
    <row r="18" spans="2:14" ht="15" customHeight="1" thickBot="1">
      <c r="B18" s="105" t="s">
        <v>17</v>
      </c>
      <c r="C18" s="95"/>
      <c r="D18" s="95"/>
      <c r="E18" s="95"/>
      <c r="F18" s="14" t="s">
        <v>17</v>
      </c>
      <c r="G18" s="95" t="s">
        <v>22</v>
      </c>
      <c r="H18" s="95"/>
      <c r="I18" s="95"/>
      <c r="J18" s="96"/>
      <c r="K18" s="30" t="s">
        <v>17</v>
      </c>
      <c r="L18" s="57" t="s">
        <v>22</v>
      </c>
      <c r="M18" s="57"/>
      <c r="N18" s="58"/>
    </row>
    <row r="19" spans="2:19" ht="15" customHeight="1" thickBot="1">
      <c r="B19" s="112" t="s">
        <v>39</v>
      </c>
      <c r="C19" s="109"/>
      <c r="D19" s="109"/>
      <c r="E19" s="109"/>
      <c r="F19" s="13" t="s">
        <v>50</v>
      </c>
      <c r="G19" s="109" t="s">
        <v>51</v>
      </c>
      <c r="H19" s="109"/>
      <c r="I19" s="109"/>
      <c r="J19" s="81"/>
      <c r="K19" s="33" t="s">
        <v>83</v>
      </c>
      <c r="L19" s="80" t="s">
        <v>104</v>
      </c>
      <c r="M19" s="80"/>
      <c r="N19" s="81"/>
      <c r="P19" s="21" t="s">
        <v>54</v>
      </c>
      <c r="Q19" s="23"/>
      <c r="R19" s="25" t="s">
        <v>55</v>
      </c>
      <c r="S19" s="27">
        <f>ROUND($P$20*0.3,0)</f>
        <v>0</v>
      </c>
    </row>
    <row r="20" spans="2:19" ht="15" customHeight="1" thickBot="1">
      <c r="B20" s="112" t="s">
        <v>19</v>
      </c>
      <c r="C20" s="109"/>
      <c r="D20" s="109"/>
      <c r="E20" s="109"/>
      <c r="F20" s="15" t="s">
        <v>43</v>
      </c>
      <c r="G20" s="109" t="s">
        <v>48</v>
      </c>
      <c r="H20" s="109"/>
      <c r="I20" s="109"/>
      <c r="J20" s="81"/>
      <c r="K20" s="33" t="s">
        <v>100</v>
      </c>
      <c r="L20" s="80" t="s">
        <v>88</v>
      </c>
      <c r="M20" s="80"/>
      <c r="N20" s="81"/>
      <c r="P20" s="28">
        <f>ROUND(D17+H17+M17,0)</f>
        <v>0</v>
      </c>
      <c r="Q20" s="24"/>
      <c r="R20" s="48" t="s">
        <v>114</v>
      </c>
      <c r="S20" s="27">
        <f>ROUND($P$20*0.1,0)</f>
        <v>0</v>
      </c>
    </row>
    <row r="21" spans="2:19" ht="15.75" customHeight="1" thickBot="1">
      <c r="B21" s="116" t="s">
        <v>40</v>
      </c>
      <c r="C21" s="107"/>
      <c r="D21" s="107"/>
      <c r="E21" s="107"/>
      <c r="F21" s="16"/>
      <c r="G21" s="117"/>
      <c r="H21" s="117"/>
      <c r="I21" s="117"/>
      <c r="J21" s="118"/>
      <c r="K21" s="16"/>
      <c r="L21" s="107" t="s">
        <v>105</v>
      </c>
      <c r="M21" s="107"/>
      <c r="N21" s="108"/>
      <c r="P21" s="19"/>
      <c r="Q21" s="19"/>
      <c r="R21" s="49" t="str">
        <f>"последња, 8. рата"</f>
        <v>последња, 8. рата</v>
      </c>
      <c r="S21" s="27">
        <f>P20-S19-6*S20</f>
        <v>0</v>
      </c>
    </row>
    <row r="22" ht="15.75" thickBot="1"/>
    <row r="23" spans="2:14" ht="21.75" thickBot="1">
      <c r="B23" s="51" t="s">
        <v>111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</row>
  </sheetData>
  <sheetProtection/>
  <mergeCells count="63">
    <mergeCell ref="R4:S4"/>
    <mergeCell ref="B4:E4"/>
    <mergeCell ref="F4:J4"/>
    <mergeCell ref="P4:Q4"/>
    <mergeCell ref="B5:C5"/>
    <mergeCell ref="F5:G5"/>
    <mergeCell ref="P5:Q5"/>
    <mergeCell ref="R5:S5"/>
    <mergeCell ref="K4:N4"/>
    <mergeCell ref="K5:L5"/>
    <mergeCell ref="B11:C11"/>
    <mergeCell ref="F11:G11"/>
    <mergeCell ref="B6:C6"/>
    <mergeCell ref="F6:G6"/>
    <mergeCell ref="B7:C7"/>
    <mergeCell ref="F7:G7"/>
    <mergeCell ref="B8:C8"/>
    <mergeCell ref="F8:G8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1:E21"/>
    <mergeCell ref="G21:J21"/>
    <mergeCell ref="B18:E18"/>
    <mergeCell ref="G18:J18"/>
    <mergeCell ref="B19:E19"/>
    <mergeCell ref="G19:J19"/>
    <mergeCell ref="K16:M16"/>
    <mergeCell ref="K17:L17"/>
    <mergeCell ref="M17:N17"/>
    <mergeCell ref="K6:L6"/>
    <mergeCell ref="K7:L7"/>
    <mergeCell ref="K8:L8"/>
    <mergeCell ref="K9:L9"/>
    <mergeCell ref="K10:L10"/>
    <mergeCell ref="B23:N23"/>
    <mergeCell ref="L18:N18"/>
    <mergeCell ref="L19:N19"/>
    <mergeCell ref="L20:N20"/>
    <mergeCell ref="L21:N21"/>
    <mergeCell ref="B20:E20"/>
    <mergeCell ref="G20:J20"/>
    <mergeCell ref="B2:N2"/>
    <mergeCell ref="K12:L12"/>
    <mergeCell ref="K13:L13"/>
    <mergeCell ref="K14:L14"/>
    <mergeCell ref="K15:L15"/>
    <mergeCell ref="K11:L11"/>
    <mergeCell ref="B9:C9"/>
    <mergeCell ref="F9:G9"/>
    <mergeCell ref="B10:C10"/>
    <mergeCell ref="F10:G10"/>
  </mergeCells>
  <conditionalFormatting sqref="P17">
    <cfRule type="cellIs" priority="2" dxfId="18" operator="lessThan" stopIfTrue="1">
      <formula>37</formula>
    </cfRule>
    <cfRule type="cellIs" priority="3" dxfId="19" operator="greaterThan" stopIfTrue="1">
      <formula>36</formula>
    </cfRule>
  </conditionalFormatting>
  <conditionalFormatting sqref="J16">
    <cfRule type="cellIs" priority="1" dxfId="20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X23"/>
  <sheetViews>
    <sheetView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8515625" style="0" customWidth="1"/>
    <col min="6" max="6" width="23.421875" style="0" bestFit="1" customWidth="1"/>
    <col min="7" max="7" width="10.8515625" style="0" customWidth="1"/>
    <col min="8" max="9" width="5.7109375" style="0" customWidth="1"/>
    <col min="10" max="10" width="5.7109375" style="0" bestFit="1" customWidth="1"/>
    <col min="11" max="11" width="21.28125" style="0" bestFit="1" customWidth="1"/>
    <col min="12" max="12" width="11.8515625" style="0" customWidth="1"/>
    <col min="13" max="13" width="6.140625" style="0" customWidth="1"/>
    <col min="14" max="14" width="5.8515625" style="0" customWidth="1"/>
    <col min="15" max="15" width="1.57421875" style="0" customWidth="1"/>
    <col min="16" max="16" width="18.57421875" style="0" customWidth="1"/>
    <col min="17" max="17" width="8.140625" style="0" customWidth="1"/>
    <col min="18" max="18" width="11.7109375" style="0" customWidth="1"/>
    <col min="19" max="19" width="18.7109375" style="0" customWidth="1"/>
  </cols>
  <sheetData>
    <row r="1" ht="15.75" thickBot="1"/>
    <row r="2" spans="2:14" ht="15.75" thickBot="1">
      <c r="B2" s="54" t="s">
        <v>62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ht="15.75" thickBot="1"/>
    <row r="4" spans="2:19" ht="15.75" customHeight="1" thickBot="1">
      <c r="B4" s="64" t="s">
        <v>0</v>
      </c>
      <c r="C4" s="65"/>
      <c r="D4" s="65"/>
      <c r="E4" s="66"/>
      <c r="F4" s="64" t="s">
        <v>2</v>
      </c>
      <c r="G4" s="65"/>
      <c r="H4" s="65"/>
      <c r="I4" s="65"/>
      <c r="J4" s="66"/>
      <c r="K4" s="59" t="s">
        <v>63</v>
      </c>
      <c r="L4" s="60"/>
      <c r="M4" s="60"/>
      <c r="N4" s="61"/>
      <c r="P4" s="97" t="s">
        <v>112</v>
      </c>
      <c r="Q4" s="97"/>
      <c r="R4" s="97" t="s">
        <v>113</v>
      </c>
      <c r="S4" s="97"/>
    </row>
    <row r="5" spans="2:19" ht="16.5" customHeight="1" thickBot="1">
      <c r="B5" s="88" t="s">
        <v>24</v>
      </c>
      <c r="C5" s="89"/>
      <c r="D5" s="37"/>
      <c r="E5" s="1" t="s">
        <v>1</v>
      </c>
      <c r="F5" s="88" t="s">
        <v>24</v>
      </c>
      <c r="G5" s="89"/>
      <c r="H5" s="37"/>
      <c r="I5" s="41"/>
      <c r="J5" s="1" t="s">
        <v>1</v>
      </c>
      <c r="K5" s="88" t="s">
        <v>24</v>
      </c>
      <c r="L5" s="89"/>
      <c r="M5" s="45"/>
      <c r="N5" s="29" t="s">
        <v>1</v>
      </c>
      <c r="P5" s="102">
        <v>1280</v>
      </c>
      <c r="Q5" s="103"/>
      <c r="R5" s="98">
        <v>1600</v>
      </c>
      <c r="S5" s="99"/>
    </row>
    <row r="6" spans="2:24" ht="15.75" customHeight="1">
      <c r="B6" s="104" t="s">
        <v>36</v>
      </c>
      <c r="C6" s="101"/>
      <c r="D6" s="38"/>
      <c r="E6" s="8">
        <v>7</v>
      </c>
      <c r="F6" s="101" t="s">
        <v>12</v>
      </c>
      <c r="G6" s="101"/>
      <c r="H6" s="38"/>
      <c r="I6" s="42"/>
      <c r="J6" s="2">
        <v>7</v>
      </c>
      <c r="K6" s="104" t="s">
        <v>107</v>
      </c>
      <c r="L6" s="101"/>
      <c r="M6" s="42"/>
      <c r="N6" s="2">
        <v>7</v>
      </c>
      <c r="O6" s="10" t="b">
        <v>0</v>
      </c>
      <c r="P6" s="10">
        <f aca="true" t="shared" si="0" ref="P6:P14">IF(O6,E6,0)</f>
        <v>0</v>
      </c>
      <c r="Q6" s="10" t="b">
        <v>0</v>
      </c>
      <c r="R6" s="10">
        <f>IF(Q6,J6,0)</f>
        <v>0</v>
      </c>
      <c r="S6" s="35" t="b">
        <v>0</v>
      </c>
      <c r="T6" s="10">
        <f>IF(S6,J6,0)</f>
        <v>0</v>
      </c>
      <c r="U6" s="35" t="b">
        <v>0</v>
      </c>
      <c r="V6" s="10">
        <f aca="true" t="shared" si="1" ref="V6:V15">IF(U6,N6,0)</f>
        <v>0</v>
      </c>
      <c r="W6" s="31"/>
      <c r="X6" s="31"/>
    </row>
    <row r="7" spans="2:24" ht="15.75" customHeight="1">
      <c r="B7" s="62" t="s">
        <v>5</v>
      </c>
      <c r="C7" s="63"/>
      <c r="D7" s="39"/>
      <c r="E7" s="2">
        <v>8</v>
      </c>
      <c r="F7" s="63" t="s">
        <v>52</v>
      </c>
      <c r="G7" s="63"/>
      <c r="H7" s="39"/>
      <c r="I7" s="43"/>
      <c r="J7" s="2">
        <v>7</v>
      </c>
      <c r="K7" s="62" t="s">
        <v>95</v>
      </c>
      <c r="L7" s="63"/>
      <c r="M7" s="43"/>
      <c r="N7" s="2">
        <v>7</v>
      </c>
      <c r="O7" s="10" t="b">
        <v>0</v>
      </c>
      <c r="P7" s="10">
        <f t="shared" si="0"/>
        <v>0</v>
      </c>
      <c r="Q7" s="10" t="b">
        <v>0</v>
      </c>
      <c r="R7" s="10">
        <f aca="true" t="shared" si="2" ref="R7:R15">IF(Q7,J7,0)</f>
        <v>0</v>
      </c>
      <c r="S7" s="35" t="b">
        <v>0</v>
      </c>
      <c r="T7" s="10">
        <f aca="true" t="shared" si="3" ref="T7:T15">IF(S7,J7,0)</f>
        <v>0</v>
      </c>
      <c r="U7" s="35" t="b">
        <v>0</v>
      </c>
      <c r="V7" s="10">
        <f t="shared" si="1"/>
        <v>0</v>
      </c>
      <c r="W7" s="31"/>
      <c r="X7" s="31"/>
    </row>
    <row r="8" spans="2:24" ht="15.75" customHeight="1">
      <c r="B8" s="62" t="s">
        <v>37</v>
      </c>
      <c r="C8" s="63"/>
      <c r="D8" s="39"/>
      <c r="E8" s="2">
        <v>7</v>
      </c>
      <c r="F8" s="63" t="s">
        <v>46</v>
      </c>
      <c r="G8" s="63"/>
      <c r="H8" s="39"/>
      <c r="I8" s="43"/>
      <c r="J8" s="2">
        <v>7</v>
      </c>
      <c r="K8" s="62" t="s">
        <v>96</v>
      </c>
      <c r="L8" s="63"/>
      <c r="M8" s="43"/>
      <c r="N8" s="2">
        <v>7</v>
      </c>
      <c r="O8" s="10" t="b">
        <v>0</v>
      </c>
      <c r="P8" s="10">
        <f t="shared" si="0"/>
        <v>0</v>
      </c>
      <c r="Q8" s="10" t="b">
        <v>0</v>
      </c>
      <c r="R8" s="10">
        <f t="shared" si="2"/>
        <v>0</v>
      </c>
      <c r="S8" s="35" t="b">
        <v>0</v>
      </c>
      <c r="T8" s="10">
        <f t="shared" si="3"/>
        <v>0</v>
      </c>
      <c r="U8" s="35" t="b">
        <v>0</v>
      </c>
      <c r="V8" s="10">
        <f t="shared" si="1"/>
        <v>0</v>
      </c>
      <c r="W8" s="31"/>
      <c r="X8" s="31"/>
    </row>
    <row r="9" spans="2:24" ht="15.75" customHeight="1">
      <c r="B9" s="62" t="s">
        <v>38</v>
      </c>
      <c r="C9" s="63"/>
      <c r="D9" s="39"/>
      <c r="E9" s="2">
        <v>7</v>
      </c>
      <c r="F9" s="63" t="s">
        <v>10</v>
      </c>
      <c r="G9" s="63"/>
      <c r="H9" s="39"/>
      <c r="I9" s="43"/>
      <c r="J9" s="2">
        <v>8</v>
      </c>
      <c r="K9" s="62" t="s">
        <v>108</v>
      </c>
      <c r="L9" s="63"/>
      <c r="M9" s="43"/>
      <c r="N9" s="2">
        <v>7</v>
      </c>
      <c r="O9" s="10" t="b">
        <v>0</v>
      </c>
      <c r="P9" s="10">
        <f t="shared" si="0"/>
        <v>0</v>
      </c>
      <c r="Q9" s="10" t="b">
        <v>0</v>
      </c>
      <c r="R9" s="10">
        <f t="shared" si="2"/>
        <v>0</v>
      </c>
      <c r="S9" s="35" t="b">
        <v>0</v>
      </c>
      <c r="T9" s="10">
        <f t="shared" si="3"/>
        <v>0</v>
      </c>
      <c r="U9" s="35" t="b">
        <v>0</v>
      </c>
      <c r="V9" s="10">
        <f t="shared" si="1"/>
        <v>0</v>
      </c>
      <c r="W9" s="31"/>
      <c r="X9" s="31"/>
    </row>
    <row r="10" spans="2:24" ht="15.75" customHeight="1">
      <c r="B10" s="62" t="s">
        <v>11</v>
      </c>
      <c r="C10" s="63"/>
      <c r="D10" s="39"/>
      <c r="E10" s="2">
        <v>8</v>
      </c>
      <c r="F10" s="63" t="s">
        <v>49</v>
      </c>
      <c r="G10" s="63"/>
      <c r="H10" s="39"/>
      <c r="I10" s="43"/>
      <c r="J10" s="2">
        <v>7</v>
      </c>
      <c r="K10" s="62" t="s">
        <v>98</v>
      </c>
      <c r="L10" s="63"/>
      <c r="M10" s="43"/>
      <c r="N10" s="2">
        <v>7</v>
      </c>
      <c r="O10" s="10" t="b">
        <v>0</v>
      </c>
      <c r="P10" s="10">
        <f t="shared" si="0"/>
        <v>0</v>
      </c>
      <c r="Q10" s="10" t="b">
        <v>0</v>
      </c>
      <c r="R10" s="10">
        <f t="shared" si="2"/>
        <v>0</v>
      </c>
      <c r="S10" s="35" t="b">
        <v>0</v>
      </c>
      <c r="T10" s="10">
        <f t="shared" si="3"/>
        <v>0</v>
      </c>
      <c r="U10" s="35" t="b">
        <v>0</v>
      </c>
      <c r="V10" s="10">
        <f t="shared" si="1"/>
        <v>0</v>
      </c>
      <c r="W10" s="31"/>
      <c r="X10" s="31"/>
    </row>
    <row r="11" spans="2:24" ht="15.75" customHeight="1">
      <c r="B11" s="62" t="s">
        <v>13</v>
      </c>
      <c r="C11" s="63"/>
      <c r="D11" s="39"/>
      <c r="E11" s="2">
        <v>8</v>
      </c>
      <c r="F11" s="63" t="s">
        <v>56</v>
      </c>
      <c r="G11" s="63"/>
      <c r="H11" s="39"/>
      <c r="I11" s="43"/>
      <c r="J11" s="2">
        <v>7</v>
      </c>
      <c r="K11" s="62" t="s">
        <v>102</v>
      </c>
      <c r="L11" s="63"/>
      <c r="M11" s="43"/>
      <c r="N11" s="2">
        <v>7</v>
      </c>
      <c r="O11" s="10" t="b">
        <v>0</v>
      </c>
      <c r="P11" s="10">
        <f t="shared" si="0"/>
        <v>0</v>
      </c>
      <c r="Q11" s="10" t="b">
        <v>0</v>
      </c>
      <c r="R11" s="10">
        <f t="shared" si="2"/>
        <v>0</v>
      </c>
      <c r="S11" s="35" t="b">
        <v>0</v>
      </c>
      <c r="T11" s="10">
        <f t="shared" si="3"/>
        <v>0</v>
      </c>
      <c r="U11" s="35" t="b">
        <v>0</v>
      </c>
      <c r="V11" s="10">
        <f t="shared" si="1"/>
        <v>0</v>
      </c>
      <c r="W11" s="31"/>
      <c r="X11" s="31"/>
    </row>
    <row r="12" spans="2:24" ht="15.75" customHeight="1">
      <c r="B12" s="62" t="s">
        <v>25</v>
      </c>
      <c r="C12" s="63"/>
      <c r="D12" s="39"/>
      <c r="E12" s="2">
        <v>7</v>
      </c>
      <c r="F12" s="63" t="s">
        <v>26</v>
      </c>
      <c r="G12" s="63"/>
      <c r="H12" s="39"/>
      <c r="I12" s="43"/>
      <c r="J12" s="2">
        <v>7</v>
      </c>
      <c r="K12" s="78" t="s">
        <v>26</v>
      </c>
      <c r="L12" s="79"/>
      <c r="M12" s="43"/>
      <c r="N12" s="2">
        <v>7</v>
      </c>
      <c r="O12" s="10" t="b">
        <v>0</v>
      </c>
      <c r="P12" s="10">
        <f t="shared" si="0"/>
        <v>0</v>
      </c>
      <c r="Q12" s="10" t="b">
        <v>0</v>
      </c>
      <c r="R12" s="10">
        <f t="shared" si="2"/>
        <v>0</v>
      </c>
      <c r="S12" s="35" t="b">
        <v>0</v>
      </c>
      <c r="T12" s="10">
        <f t="shared" si="3"/>
        <v>0</v>
      </c>
      <c r="U12" s="35" t="b">
        <v>0</v>
      </c>
      <c r="V12" s="10">
        <f t="shared" si="1"/>
        <v>0</v>
      </c>
      <c r="W12" s="31"/>
      <c r="X12" s="31"/>
    </row>
    <row r="13" spans="2:24" ht="15.75" customHeight="1">
      <c r="B13" s="62" t="s">
        <v>26</v>
      </c>
      <c r="C13" s="63"/>
      <c r="D13" s="39"/>
      <c r="E13" s="2">
        <v>7</v>
      </c>
      <c r="F13" s="63" t="s">
        <v>31</v>
      </c>
      <c r="G13" s="63"/>
      <c r="H13" s="39"/>
      <c r="I13" s="43"/>
      <c r="J13" s="2">
        <v>7</v>
      </c>
      <c r="K13" s="62" t="s">
        <v>70</v>
      </c>
      <c r="L13" s="63"/>
      <c r="M13" s="43"/>
      <c r="N13" s="2">
        <v>7</v>
      </c>
      <c r="O13" s="10" t="b">
        <v>0</v>
      </c>
      <c r="P13" s="10">
        <f t="shared" si="0"/>
        <v>0</v>
      </c>
      <c r="Q13" s="10" t="b">
        <v>0</v>
      </c>
      <c r="R13" s="10">
        <f t="shared" si="2"/>
        <v>0</v>
      </c>
      <c r="S13" s="35" t="b">
        <v>0</v>
      </c>
      <c r="T13" s="10">
        <f t="shared" si="3"/>
        <v>0</v>
      </c>
      <c r="U13" s="35" t="b">
        <v>0</v>
      </c>
      <c r="V13" s="10">
        <f t="shared" si="1"/>
        <v>0</v>
      </c>
      <c r="W13" s="31"/>
      <c r="X13" s="31"/>
    </row>
    <row r="14" spans="2:24" ht="15.75" customHeight="1">
      <c r="B14" s="62" t="s">
        <v>14</v>
      </c>
      <c r="C14" s="63"/>
      <c r="D14" s="39"/>
      <c r="E14" s="2">
        <v>1</v>
      </c>
      <c r="F14" s="63" t="s">
        <v>15</v>
      </c>
      <c r="G14" s="63"/>
      <c r="H14" s="39"/>
      <c r="I14" s="43"/>
      <c r="J14" s="2">
        <v>1.5</v>
      </c>
      <c r="K14" s="62" t="s">
        <v>71</v>
      </c>
      <c r="L14" s="63"/>
      <c r="M14" s="43"/>
      <c r="N14" s="2">
        <v>2</v>
      </c>
      <c r="O14" s="10" t="b">
        <v>0</v>
      </c>
      <c r="P14" s="10">
        <f t="shared" si="0"/>
        <v>0</v>
      </c>
      <c r="Q14" s="10" t="b">
        <v>0</v>
      </c>
      <c r="R14" s="10">
        <f t="shared" si="2"/>
        <v>0</v>
      </c>
      <c r="S14" s="35" t="b">
        <v>0</v>
      </c>
      <c r="T14" s="10">
        <f t="shared" si="3"/>
        <v>0</v>
      </c>
      <c r="U14" s="35" t="b">
        <v>0</v>
      </c>
      <c r="V14" s="10">
        <f t="shared" si="1"/>
        <v>0</v>
      </c>
      <c r="W14" s="31"/>
      <c r="X14" s="31"/>
    </row>
    <row r="15" spans="2:24" ht="15.75" customHeight="1" thickBot="1">
      <c r="B15" s="74"/>
      <c r="C15" s="75"/>
      <c r="D15" s="75"/>
      <c r="E15" s="12"/>
      <c r="F15" s="100" t="s">
        <v>16</v>
      </c>
      <c r="G15" s="100"/>
      <c r="H15" s="40"/>
      <c r="I15" s="44"/>
      <c r="J15" s="2">
        <v>1.5</v>
      </c>
      <c r="K15" s="62" t="s">
        <v>72</v>
      </c>
      <c r="L15" s="63"/>
      <c r="M15" s="44"/>
      <c r="N15" s="2">
        <v>2</v>
      </c>
      <c r="O15" s="10"/>
      <c r="P15" s="10">
        <f>SUM(P6:P14)</f>
        <v>0</v>
      </c>
      <c r="Q15" s="10" t="b">
        <v>0</v>
      </c>
      <c r="R15" s="10">
        <f t="shared" si="2"/>
        <v>0</v>
      </c>
      <c r="S15" s="35" t="b">
        <v>0</v>
      </c>
      <c r="T15" s="10">
        <f t="shared" si="3"/>
        <v>0</v>
      </c>
      <c r="U15" s="35" t="b">
        <v>0</v>
      </c>
      <c r="V15" s="10">
        <f t="shared" si="1"/>
        <v>0</v>
      </c>
      <c r="W15" s="31"/>
      <c r="X15" s="31"/>
    </row>
    <row r="16" spans="2:18" ht="15.75" customHeight="1" thickBot="1">
      <c r="B16" s="90" t="s">
        <v>27</v>
      </c>
      <c r="C16" s="91"/>
      <c r="D16" s="92"/>
      <c r="E16" s="11">
        <f>SUM(P6:P14)</f>
        <v>0</v>
      </c>
      <c r="F16" s="76" t="s">
        <v>32</v>
      </c>
      <c r="G16" s="77"/>
      <c r="H16" s="46">
        <f>SUM(R6:R15)</f>
        <v>0</v>
      </c>
      <c r="I16" s="47">
        <f>SUM(T6:T15)</f>
        <v>0</v>
      </c>
      <c r="J16" s="7">
        <f>SUM(R6:R15)+SUM(T6:T15)</f>
        <v>0</v>
      </c>
      <c r="K16" s="76" t="s">
        <v>73</v>
      </c>
      <c r="L16" s="77"/>
      <c r="M16" s="86"/>
      <c r="N16" s="7">
        <f>SUM(V6:V15)</f>
        <v>0</v>
      </c>
      <c r="O16" s="10"/>
      <c r="P16" s="17" t="s">
        <v>53</v>
      </c>
      <c r="Q16" s="10"/>
      <c r="R16" s="10">
        <f>SUM(R6:R15)</f>
        <v>0</v>
      </c>
    </row>
    <row r="17" spans="2:16" ht="15.75" customHeight="1" thickBot="1">
      <c r="B17" s="90" t="s">
        <v>28</v>
      </c>
      <c r="C17" s="91"/>
      <c r="D17" s="69">
        <f>E16*$P$5</f>
        <v>0</v>
      </c>
      <c r="E17" s="71"/>
      <c r="F17" s="74" t="s">
        <v>33</v>
      </c>
      <c r="G17" s="106"/>
      <c r="H17" s="69">
        <f>SUM(R6:R15)*$P$5+SUM(T6:T15)*$R$5</f>
        <v>0</v>
      </c>
      <c r="I17" s="70"/>
      <c r="J17" s="71"/>
      <c r="K17" s="74" t="s">
        <v>74</v>
      </c>
      <c r="L17" s="75"/>
      <c r="M17" s="69">
        <f>N16*$R$5</f>
        <v>0</v>
      </c>
      <c r="N17" s="71"/>
      <c r="P17" s="20">
        <f>E16+J16+N16</f>
        <v>0</v>
      </c>
    </row>
    <row r="18" spans="2:14" ht="15" customHeight="1" thickBot="1">
      <c r="B18" s="105" t="s">
        <v>17</v>
      </c>
      <c r="C18" s="95"/>
      <c r="D18" s="95"/>
      <c r="E18" s="95"/>
      <c r="F18" s="14" t="s">
        <v>17</v>
      </c>
      <c r="G18" s="95" t="s">
        <v>22</v>
      </c>
      <c r="H18" s="95"/>
      <c r="I18" s="95"/>
      <c r="J18" s="96"/>
      <c r="K18" s="30" t="s">
        <v>17</v>
      </c>
      <c r="L18" s="57" t="s">
        <v>22</v>
      </c>
      <c r="M18" s="57"/>
      <c r="N18" s="58"/>
    </row>
    <row r="19" spans="2:19" ht="15" customHeight="1" thickBot="1">
      <c r="B19" s="112" t="s">
        <v>39</v>
      </c>
      <c r="C19" s="109"/>
      <c r="D19" s="109"/>
      <c r="E19" s="109"/>
      <c r="F19" s="13" t="s">
        <v>29</v>
      </c>
      <c r="G19" s="109" t="s">
        <v>51</v>
      </c>
      <c r="H19" s="109"/>
      <c r="I19" s="109"/>
      <c r="J19" s="81"/>
      <c r="K19" s="33" t="s">
        <v>99</v>
      </c>
      <c r="L19" s="80" t="s">
        <v>109</v>
      </c>
      <c r="M19" s="80"/>
      <c r="N19" s="81"/>
      <c r="P19" s="21" t="s">
        <v>54</v>
      </c>
      <c r="Q19" s="23"/>
      <c r="R19" s="25" t="s">
        <v>55</v>
      </c>
      <c r="S19" s="27">
        <f>ROUND($P$20*0.3,0)</f>
        <v>0</v>
      </c>
    </row>
    <row r="20" spans="2:19" ht="15" customHeight="1" thickBot="1">
      <c r="B20" s="112" t="s">
        <v>19</v>
      </c>
      <c r="C20" s="109"/>
      <c r="D20" s="109"/>
      <c r="E20" s="109"/>
      <c r="F20" s="15" t="s">
        <v>43</v>
      </c>
      <c r="G20" s="109" t="s">
        <v>48</v>
      </c>
      <c r="H20" s="109"/>
      <c r="I20" s="109"/>
      <c r="J20" s="81"/>
      <c r="K20" s="33" t="s">
        <v>100</v>
      </c>
      <c r="L20" s="80" t="s">
        <v>86</v>
      </c>
      <c r="M20" s="80"/>
      <c r="N20" s="81"/>
      <c r="P20" s="28">
        <f>ROUND(D17+H17+M17,0)</f>
        <v>0</v>
      </c>
      <c r="Q20" s="24"/>
      <c r="R20" s="48" t="s">
        <v>114</v>
      </c>
      <c r="S20" s="27">
        <f>ROUND($P$20*0.1,0)</f>
        <v>0</v>
      </c>
    </row>
    <row r="21" spans="2:19" ht="15.75" customHeight="1" thickBot="1">
      <c r="B21" s="116" t="s">
        <v>40</v>
      </c>
      <c r="C21" s="107"/>
      <c r="D21" s="107"/>
      <c r="E21" s="107"/>
      <c r="F21" s="16"/>
      <c r="G21" s="117"/>
      <c r="H21" s="117"/>
      <c r="I21" s="117"/>
      <c r="J21" s="118"/>
      <c r="K21" s="16"/>
      <c r="L21" s="107" t="s">
        <v>110</v>
      </c>
      <c r="M21" s="107"/>
      <c r="N21" s="108"/>
      <c r="P21" s="19"/>
      <c r="Q21" s="19"/>
      <c r="R21" s="49" t="str">
        <f>"последња, 8. рата"</f>
        <v>последња, 8. рата</v>
      </c>
      <c r="S21" s="27">
        <f>P20-S19-6*S20</f>
        <v>0</v>
      </c>
    </row>
    <row r="22" ht="15.75" thickBot="1"/>
    <row r="23" spans="2:14" ht="21.75" thickBot="1">
      <c r="B23" s="51" t="s">
        <v>111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/>
    </row>
  </sheetData>
  <sheetProtection/>
  <mergeCells count="63">
    <mergeCell ref="R4:S4"/>
    <mergeCell ref="B4:E4"/>
    <mergeCell ref="F4:J4"/>
    <mergeCell ref="P4:Q4"/>
    <mergeCell ref="B5:C5"/>
    <mergeCell ref="F5:G5"/>
    <mergeCell ref="P5:Q5"/>
    <mergeCell ref="R5:S5"/>
    <mergeCell ref="K4:N4"/>
    <mergeCell ref="K5:L5"/>
    <mergeCell ref="B11:C11"/>
    <mergeCell ref="F11:G11"/>
    <mergeCell ref="B6:C6"/>
    <mergeCell ref="F6:G6"/>
    <mergeCell ref="B7:C7"/>
    <mergeCell ref="F7:G7"/>
    <mergeCell ref="B8:C8"/>
    <mergeCell ref="F8:G8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1:E21"/>
    <mergeCell ref="G21:J21"/>
    <mergeCell ref="B18:E18"/>
    <mergeCell ref="G18:J18"/>
    <mergeCell ref="B19:E19"/>
    <mergeCell ref="G19:J19"/>
    <mergeCell ref="K16:M16"/>
    <mergeCell ref="K17:L17"/>
    <mergeCell ref="M17:N17"/>
    <mergeCell ref="K6:L6"/>
    <mergeCell ref="K7:L7"/>
    <mergeCell ref="K8:L8"/>
    <mergeCell ref="K9:L9"/>
    <mergeCell ref="K10:L10"/>
    <mergeCell ref="B23:N23"/>
    <mergeCell ref="L18:N18"/>
    <mergeCell ref="L19:N19"/>
    <mergeCell ref="L20:N20"/>
    <mergeCell ref="L21:N21"/>
    <mergeCell ref="B20:E20"/>
    <mergeCell ref="G20:J20"/>
    <mergeCell ref="B2:N2"/>
    <mergeCell ref="K12:L12"/>
    <mergeCell ref="K13:L13"/>
    <mergeCell ref="K14:L14"/>
    <mergeCell ref="K15:L15"/>
    <mergeCell ref="K11:L11"/>
    <mergeCell ref="B9:C9"/>
    <mergeCell ref="F9:G9"/>
    <mergeCell ref="B10:C10"/>
    <mergeCell ref="F10:G10"/>
  </mergeCells>
  <conditionalFormatting sqref="P17">
    <cfRule type="cellIs" priority="2" dxfId="18" operator="lessThan" stopIfTrue="1">
      <formula>37</formula>
    </cfRule>
    <cfRule type="cellIs" priority="3" dxfId="19" operator="greaterThan" stopIfTrue="1">
      <formula>36</formula>
    </cfRule>
  </conditionalFormatting>
  <conditionalFormatting sqref="J16">
    <cfRule type="cellIs" priority="1" dxfId="20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2023-09-07T07:36:56Z</dcterms:modified>
  <cp:category/>
  <cp:version/>
  <cp:contentType/>
  <cp:contentStatus/>
</cp:coreProperties>
</file>